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240" activeTab="7"/>
  </bookViews>
  <sheets>
    <sheet name="C.1" sheetId="1" r:id="rId1"/>
    <sheet name="G.1" sheetId="2" r:id="rId2"/>
    <sheet name="C.2" sheetId="3" r:id="rId3"/>
    <sheet name="C.3" sheetId="4" r:id="rId4"/>
    <sheet name="G.2" sheetId="5" r:id="rId5"/>
    <sheet name="C.4" sheetId="6" r:id="rId6"/>
    <sheet name="C.5" sheetId="7" r:id="rId7"/>
    <sheet name="C.6" sheetId="8" r:id="rId8"/>
    <sheet name="G.3" sheetId="9" r:id="rId9"/>
  </sheets>
  <definedNames/>
  <calcPr fullCalcOnLoad="1"/>
</workbook>
</file>

<file path=xl/sharedStrings.xml><?xml version="1.0" encoding="utf-8"?>
<sst xmlns="http://schemas.openxmlformats.org/spreadsheetml/2006/main" count="207" uniqueCount="125">
  <si>
    <t>Porcentual</t>
  </si>
  <si>
    <t>Total</t>
  </si>
  <si>
    <t>Fuente</t>
  </si>
  <si>
    <t>Región Noroeste</t>
  </si>
  <si>
    <t>Región Noreste</t>
  </si>
  <si>
    <t>Región Cuyo</t>
  </si>
  <si>
    <t>Región Pampeana</t>
  </si>
  <si>
    <t>Región Patagonica</t>
  </si>
  <si>
    <t>CABA</t>
  </si>
  <si>
    <t>Resto</t>
  </si>
  <si>
    <t>Industria manufacturera</t>
  </si>
  <si>
    <t>Electricidad, gas y agua</t>
  </si>
  <si>
    <t>Construcción</t>
  </si>
  <si>
    <t>Comercio</t>
  </si>
  <si>
    <t>Hoteles y Restaurantes</t>
  </si>
  <si>
    <t>Transporte Almacenamiento y Comunicaciones</t>
  </si>
  <si>
    <t>Establecimientos y servicios financieros y de Seguros</t>
  </si>
  <si>
    <t>Bienes Inmuebles y Servicios Profesionales</t>
  </si>
  <si>
    <t>Otros Servicios</t>
  </si>
  <si>
    <t>Ingresos tributarios</t>
  </si>
  <si>
    <t>Participación</t>
  </si>
  <si>
    <t>Variación porcentual</t>
  </si>
  <si>
    <t>Variación nominal</t>
  </si>
  <si>
    <t>Jurisdicción</t>
  </si>
  <si>
    <t>Impuesto al Valor Agregado (IVA - DGI)</t>
  </si>
  <si>
    <t>Abril</t>
  </si>
  <si>
    <t>Total ingresos tributarios</t>
  </si>
  <si>
    <t>Total ingresos tributarios propios</t>
  </si>
  <si>
    <t>Establecimientos y servicios financieros y de seguros</t>
  </si>
  <si>
    <t>Hoteles y restaurantes</t>
  </si>
  <si>
    <t>Transporte almacenaje y comunicaciones</t>
  </si>
  <si>
    <t>Bienes inmuebles y servicios profesionales</t>
  </si>
  <si>
    <t>Otros servicios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</si>
  <si>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</si>
  <si>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</si>
  <si>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</si>
  <si>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</si>
  <si>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</si>
  <si>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</si>
  <si>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</si>
  <si>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</si>
  <si>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</si>
  <si>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</si>
  <si>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</si>
  <si>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Impuesto Sobre los Ingresos Brutos (ISIB)</t>
  </si>
  <si>
    <r>
      <t>Fuente</t>
    </r>
    <r>
      <rPr>
        <sz val="8"/>
        <rFont val="Arial"/>
        <family val="2"/>
      </rPr>
      <t>: Dirección General de Estadística y Censos (Ministerio de Hacienda GCBA) sobre la base de información de la DGR.</t>
    </r>
  </si>
  <si>
    <t>Coparticipación Federal de Impuestos</t>
  </si>
  <si>
    <t>Concepto</t>
  </si>
  <si>
    <t xml:space="preserve">    Impuesto sobre los Ingresos Brutos</t>
  </si>
  <si>
    <t xml:space="preserve">    Patentes sobre Vehículos en General</t>
  </si>
  <si>
    <t xml:space="preserve">    Impuesto de Sellos</t>
  </si>
  <si>
    <t xml:space="preserve">    Planes de Pago</t>
  </si>
  <si>
    <t xml:space="preserve">    Publicidad</t>
  </si>
  <si>
    <t xml:space="preserve">   Buenos Aires</t>
  </si>
  <si>
    <t xml:space="preserve">   Catamarca</t>
  </si>
  <si>
    <t xml:space="preserve">   Córdoba</t>
  </si>
  <si>
    <t xml:space="preserve">   Corrientes</t>
  </si>
  <si>
    <t xml:space="preserve">   Chaco</t>
  </si>
  <si>
    <t xml:space="preserve">   Chubut</t>
  </si>
  <si>
    <t xml:space="preserve">   Entre Ríos</t>
  </si>
  <si>
    <t xml:space="preserve">   Formosa</t>
  </si>
  <si>
    <t xml:space="preserve">   Jujuy</t>
  </si>
  <si>
    <t xml:space="preserve">   La Pampa</t>
  </si>
  <si>
    <t xml:space="preserve">   La Rioja</t>
  </si>
  <si>
    <t xml:space="preserve">   Mendoza</t>
  </si>
  <si>
    <t xml:space="preserve">   Misiones</t>
  </si>
  <si>
    <t xml:space="preserve">   Neuquén</t>
  </si>
  <si>
    <t xml:space="preserve">   Rio Negro</t>
  </si>
  <si>
    <t xml:space="preserve">   Salta</t>
  </si>
  <si>
    <t xml:space="preserve">   San Juan</t>
  </si>
  <si>
    <t xml:space="preserve">   San Luis</t>
  </si>
  <si>
    <t xml:space="preserve">   Santa Cruz</t>
  </si>
  <si>
    <t xml:space="preserve">   Santa Fe</t>
  </si>
  <si>
    <t xml:space="preserve">   Sgo. Del Estero</t>
  </si>
  <si>
    <t xml:space="preserve">   Tucumán</t>
  </si>
  <si>
    <t xml:space="preserve">   Tierra del Fuego</t>
  </si>
  <si>
    <t xml:space="preserve">   C.A.B.A.</t>
  </si>
  <si>
    <t>%</t>
  </si>
  <si>
    <t xml:space="preserve">Nominal     </t>
  </si>
  <si>
    <t xml:space="preserve">    Variación</t>
  </si>
  <si>
    <t>Gráfico 3 Distribución regional de la Coparticipación Federal de Impuestos.</t>
  </si>
  <si>
    <t xml:space="preserve">    Alumbrado, barrido y Limpieza</t>
  </si>
  <si>
    <t>Abril 2010</t>
  </si>
  <si>
    <t>Abril 2009</t>
  </si>
  <si>
    <t>Enero 2010</t>
  </si>
  <si>
    <t>Feb 2010</t>
  </si>
  <si>
    <t>Marzo 2010</t>
  </si>
  <si>
    <t>Enero 2009</t>
  </si>
  <si>
    <t>Feb 2009</t>
  </si>
  <si>
    <t>Marzo 2009</t>
  </si>
  <si>
    <t>Mayo 2009</t>
  </si>
  <si>
    <t>Junio 2009</t>
  </si>
  <si>
    <t>Mayo 2010</t>
  </si>
  <si>
    <t>Junio 2010</t>
  </si>
  <si>
    <t>Sept 2009</t>
  </si>
  <si>
    <t>Agosto 2009</t>
  </si>
  <si>
    <t>Julio 2009</t>
  </si>
  <si>
    <t>Oct 2009</t>
  </si>
  <si>
    <t>Dic 2009</t>
  </si>
  <si>
    <t>Nov 2009</t>
  </si>
  <si>
    <t>Sept 2010</t>
  </si>
  <si>
    <t>Oct 2010</t>
  </si>
  <si>
    <t>Nov 2010</t>
  </si>
  <si>
    <t>Dic 2010</t>
  </si>
  <si>
    <t>Gráfico 2  Distribución porcentual de la recaudación acumulada del impuesto sobre los ingresos brutos por rama de actividad. Ciudad de Buenos Aires. Octubre 2010</t>
  </si>
  <si>
    <t>Gráfico 1 Ingresos tributarios propios del mes de diciembre por concepto. Ciudad de Buenos Aires. Años 2009/2010</t>
  </si>
  <si>
    <t xml:space="preserve"> Acumulado enero a diciembre. Año 2010</t>
  </si>
  <si>
    <r>
      <rPr>
        <b/>
        <sz val="11"/>
        <color indexed="63"/>
        <rFont val="Tahoma"/>
        <family val="0"/>
      </rPr>
      <t>Cuadro 1</t>
    </r>
    <r>
      <rPr>
        <sz val="11"/>
        <color indexed="63"/>
        <rFont val="Tahoma"/>
        <family val="2"/>
      </rPr>
      <t xml:space="preserve"> Recaudación impositiva del mes de diciembre por concepto. Ciudad de Buenos Aires. Años 2009/2010</t>
    </r>
  </si>
  <si>
    <t>Millones de pesos</t>
  </si>
  <si>
    <t xml:space="preserve">    Gravámenes varios</t>
  </si>
  <si>
    <r>
      <t>Fuente</t>
    </r>
    <r>
      <rPr>
        <sz val="8"/>
        <color indexed="63"/>
        <rFont val="Tahoma"/>
        <family val="2"/>
      </rPr>
      <t>: Dirección General de Estadística y Censos (Ministerio de Hacienda GCBA) sobre la base de información de la DGR y MECON (Ministerio de Economía de la Nación).</t>
    </r>
  </si>
  <si>
    <r>
      <rPr>
        <b/>
        <sz val="11"/>
        <color indexed="63"/>
        <rFont val="Tahoma"/>
        <family val="0"/>
      </rPr>
      <t>Cuadro 2</t>
    </r>
    <r>
      <rPr>
        <sz val="11"/>
        <color indexed="63"/>
        <rFont val="Tahoma"/>
        <family val="2"/>
      </rPr>
      <t xml:space="preserve"> Recaudación impositiva acumulada enero a diciembre por concepto. Ciudad de Buenos Aires. Años 2009/2010</t>
    </r>
  </si>
  <si>
    <r>
      <rPr>
        <b/>
        <sz val="11"/>
        <color indexed="63"/>
        <rFont val="Tahoma"/>
        <family val="0"/>
      </rPr>
      <t>Cuadro 3</t>
    </r>
    <r>
      <rPr>
        <sz val="11"/>
        <color indexed="63"/>
        <rFont val="Tahoma"/>
        <family val="2"/>
      </rPr>
      <t xml:space="preserve"> Distribución porcentual de la recaudación del impuesto sobre los ingresos brutos por rama de actividad. Ciudad de Buenos Aires. Noviembre 2009/noviembre 2010</t>
    </r>
  </si>
  <si>
    <t>Período</t>
  </si>
  <si>
    <r>
      <t>Fuente</t>
    </r>
    <r>
      <rPr>
        <sz val="8"/>
        <color indexed="63"/>
        <rFont val="Tahoma"/>
        <family val="2"/>
      </rPr>
      <t>: Dirección General de Estadística y Censos (Ministerio de Hacienda GCBA) sobre la base de información de la DGR.</t>
    </r>
  </si>
  <si>
    <r>
      <rPr>
        <b/>
        <sz val="11"/>
        <color indexed="63"/>
        <rFont val="Tahoma"/>
        <family val="0"/>
      </rPr>
      <t>Cuadro 4</t>
    </r>
    <r>
      <rPr>
        <sz val="11"/>
        <color indexed="63"/>
        <rFont val="Tahoma"/>
        <family val="2"/>
      </rPr>
      <t xml:space="preserve"> Ingresos tributarios totales acumulados por fuente enero a diciembre. Ciudad de Buenos Aires. Año 2010</t>
    </r>
  </si>
  <si>
    <t>Recursos propios</t>
  </si>
  <si>
    <t>Coparticipación federal de impuestos</t>
  </si>
  <si>
    <r>
      <rPr>
        <b/>
        <sz val="11"/>
        <color indexed="63"/>
        <rFont val="Tahoma"/>
        <family val="0"/>
      </rPr>
      <t>Cuadro 5</t>
    </r>
    <r>
      <rPr>
        <sz val="11"/>
        <color indexed="63"/>
        <rFont val="Tahoma"/>
        <family val="2"/>
      </rPr>
      <t xml:space="preserve"> Comparación de la evolución de la recaudación acumulada enero a diciembre del IVA DGI y del ISIB. Años 2009/2010</t>
    </r>
  </si>
  <si>
    <t>Impuestos</t>
  </si>
  <si>
    <r>
      <rPr>
        <b/>
        <sz val="8"/>
        <color indexed="63"/>
        <rFont val="Tahoma"/>
        <family val="0"/>
      </rPr>
      <t>Nota</t>
    </r>
    <r>
      <rPr>
        <sz val="8"/>
        <color indexed="63"/>
        <rFont val="Tahoma"/>
        <family val="2"/>
      </rPr>
      <t>: no se incluye la recaudación del IVA aduanero.</t>
    </r>
  </si>
  <si>
    <r>
      <t>Fuente</t>
    </r>
    <r>
      <rPr>
        <sz val="8"/>
        <color indexed="63"/>
        <rFont val="Tahoma"/>
        <family val="2"/>
      </rPr>
      <t>: Dirección General de Estadística y Censos (Ministerio de Hacienda GCBA) sobre la base de información de la DGR y AFIP (Administración Federal de Ingresos Públicos).</t>
    </r>
  </si>
  <si>
    <r>
      <rPr>
        <b/>
        <sz val="11"/>
        <color indexed="63"/>
        <rFont val="Tahoma"/>
        <family val="0"/>
      </rPr>
      <t>Cuadro 6</t>
    </r>
    <r>
      <rPr>
        <sz val="11"/>
        <color indexed="63"/>
        <rFont val="Tahoma"/>
        <family val="2"/>
      </rPr>
      <t xml:space="preserve"> Distribución de la Coparticipación Federal de Impuestos por jurisdicción. Acumulado enero a diciembre. República Argentina. Años 2009/2010</t>
    </r>
  </si>
  <si>
    <t xml:space="preserve">   Total</t>
  </si>
  <si>
    <r>
      <t>Fuente</t>
    </r>
    <r>
      <rPr>
        <sz val="8"/>
        <color indexed="63"/>
        <rFont val="Tahoma"/>
        <family val="2"/>
      </rPr>
      <t>: Dirección General de Estadística y Censos (Ministerio de Hacienda GCBA) sobre la base de información del MECON (Ministerio de Economía de la Nación).</t>
    </r>
  </si>
</sst>
</file>

<file path=xl/styles.xml><?xml version="1.0" encoding="utf-8"?>
<styleSheet xmlns="http://schemas.openxmlformats.org/spreadsheetml/2006/main">
  <numFmts count="8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_ ;[Red]\-0.0\ "/>
    <numFmt numFmtId="182" formatCode="#,##0.0\ \ "/>
    <numFmt numFmtId="183" formatCode="#,##0.0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#,##0\ \ "/>
    <numFmt numFmtId="191" formatCode="#,##0.0\ "/>
    <numFmt numFmtId="192" formatCode="0.0%"/>
    <numFmt numFmtId="193" formatCode="#,##0.0000000"/>
    <numFmt numFmtId="194" formatCode="_ [$€-2]\ * #,##0.00_ ;_ [$€-2]\ * \-#,##0.00_ ;_ [$€-2]\ * &quot;-&quot;??_ "/>
    <numFmt numFmtId="195" formatCode="yyyy"/>
    <numFmt numFmtId="196" formatCode="0.0000"/>
    <numFmt numFmtId="197" formatCode="0.000"/>
    <numFmt numFmtId="198" formatCode="0.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000000"/>
    <numFmt numFmtId="205" formatCode="#,##0.0000\ \ "/>
    <numFmt numFmtId="206" formatCode="#,##0.00\ \ "/>
    <numFmt numFmtId="207" formatCode="#,##0.000\ \ "/>
    <numFmt numFmtId="208" formatCode="0.00_ ;[Red]\-0.00\ "/>
    <numFmt numFmtId="209" formatCode="#,##0.000"/>
    <numFmt numFmtId="210" formatCode="#,##0.0000"/>
    <numFmt numFmtId="211" formatCode="#,##0.00000"/>
    <numFmt numFmtId="212" formatCode="#,##0.000000"/>
    <numFmt numFmtId="213" formatCode="#,##0.00000000"/>
    <numFmt numFmtId="214" formatCode="#,##0.000000000"/>
    <numFmt numFmtId="215" formatCode="#,##0.0000000000"/>
    <numFmt numFmtId="216" formatCode="#,##0.00000000000"/>
    <numFmt numFmtId="217" formatCode="#,##0.000000000000"/>
    <numFmt numFmtId="218" formatCode="#,##0.0000000000000"/>
    <numFmt numFmtId="219" formatCode="#,##0.00000000000000"/>
    <numFmt numFmtId="220" formatCode="#,##0.000000000000000"/>
    <numFmt numFmtId="221" formatCode="0.0%\ \ "/>
    <numFmt numFmtId="222" formatCode="_-* #,##0.00\ _P_t_s_-;\-* #,##0.00\ _P_t_s_-;_-* &quot;-&quot;??\ _P_t_s_-;_-@_-"/>
    <numFmt numFmtId="223" formatCode="mmmm\ yyyy"/>
    <numFmt numFmtId="224" formatCode="#.##000"/>
    <numFmt numFmtId="225" formatCode="#.##0,"/>
    <numFmt numFmtId="226" formatCode="\$#,#00"/>
    <numFmt numFmtId="227" formatCode="\$#,"/>
    <numFmt numFmtId="228" formatCode="_-* #,##0\ _P_t_s_-;\-* #,##0\ _P_t_s_-;_-* &quot;-&quot;??\ _P_t_s_-;_-@_-"/>
    <numFmt numFmtId="229" formatCode="_(&quot;N$&quot;* #,##0_);_(&quot;N$&quot;* \(#,##0\);_(&quot;N$&quot;* &quot;-&quot;_);_(@_)"/>
    <numFmt numFmtId="230" formatCode="#,#00"/>
    <numFmt numFmtId="231" formatCode="%#,#00"/>
    <numFmt numFmtId="232" formatCode="#,##0\ _$;\-#,##0\ _$"/>
    <numFmt numFmtId="233" formatCode="_-* #,##0.00\ [$€]_-;\-* #,##0.00\ [$€]_-;_-* &quot;-&quot;??\ [$€]_-;_-@_-"/>
    <numFmt numFmtId="234" formatCode="_-&quot;$&quot;* #,##0.00_-;\-&quot;$&quot;* #,##0.00_-;_-&quot;$&quot;* &quot;-&quot;??_-;_-@_-"/>
    <numFmt numFmtId="235" formatCode="_-&quot;$&quot;* #,##0_-;\-&quot;$&quot;* #,##0_-;_-&quot;$&quot;* &quot;-&quot;_-;_-@_-"/>
  </numFmts>
  <fonts count="71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1"/>
    </font>
    <font>
      <sz val="12"/>
      <name val="Arial"/>
      <family val="0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6.4"/>
      <color indexed="8"/>
      <name val="Arial"/>
      <family val="2"/>
    </font>
    <font>
      <sz val="10.25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9"/>
      <color indexed="9"/>
      <name val="Arial"/>
      <family val="2"/>
    </font>
    <font>
      <sz val="11"/>
      <color indexed="63"/>
      <name val="Tahoma"/>
      <family val="2"/>
    </font>
    <font>
      <sz val="8"/>
      <color indexed="63"/>
      <name val="Tahoma"/>
      <family val="2"/>
    </font>
    <font>
      <b/>
      <sz val="11"/>
      <color indexed="63"/>
      <name val="Tahoma"/>
      <family val="0"/>
    </font>
    <font>
      <b/>
      <sz val="8"/>
      <color indexed="63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b/>
      <sz val="9"/>
      <color indexed="63"/>
      <name val="Tahoma"/>
      <family val="2"/>
    </font>
    <font>
      <sz val="9"/>
      <color indexed="63"/>
      <name val="Tahoma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b/>
      <sz val="8"/>
      <color rgb="FF3C4356"/>
      <name val="Tahoma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</fills>
  <borders count="20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theme="0" tint="-0.24993999302387238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38DA9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1" applyNumberFormat="0" applyFont="0" applyFill="0" applyAlignment="0" applyProtection="0"/>
    <xf numFmtId="0" fontId="51" fillId="20" borderId="2" applyNumberFormat="0" applyFont="0" applyFill="0" applyAlignment="0" applyProtection="0"/>
    <xf numFmtId="0" fontId="51" fillId="20" borderId="3" applyNumberFormat="0" applyFont="0" applyFill="0" applyAlignment="0" applyProtection="0"/>
    <xf numFmtId="4" fontId="2" fillId="0" borderId="4">
      <alignment horizontal="center" vertical="center" wrapText="1"/>
      <protection/>
    </xf>
    <xf numFmtId="0" fontId="52" fillId="21" borderId="0">
      <alignment horizontal="center" vertical="center" wrapText="1"/>
      <protection/>
    </xf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7" applyNumberFormat="0" applyFill="0" applyAlignment="0" applyProtection="0"/>
    <xf numFmtId="0" fontId="56" fillId="24" borderId="8" applyNumberFormat="0" applyFont="0" applyBorder="0" applyAlignment="0" applyProtection="0"/>
    <xf numFmtId="0" fontId="52" fillId="25" borderId="2" applyNumberFormat="0" applyFont="0" applyBorder="0" applyAlignment="0" applyProtection="0"/>
    <xf numFmtId="0" fontId="57" fillId="26" borderId="9" applyNumberFormat="0" applyFont="0" applyBorder="0" applyAlignment="0" applyProtection="0"/>
    <xf numFmtId="222" fontId="6" fillId="0" borderId="0" applyNumberFormat="0" applyFill="0" applyBorder="0" applyProtection="0">
      <alignment horizontal="center" vertical="center" wrapText="1"/>
    </xf>
    <xf numFmtId="223" fontId="6" fillId="0" borderId="0">
      <alignment horizontal="center"/>
      <protection/>
    </xf>
    <xf numFmtId="224" fontId="8" fillId="0" borderId="0">
      <alignment/>
      <protection locked="0"/>
    </xf>
    <xf numFmtId="225" fontId="8" fillId="0" borderId="0">
      <alignment/>
      <protection locked="0"/>
    </xf>
    <xf numFmtId="0" fontId="58" fillId="27" borderId="0" applyNumberFormat="0" applyBorder="0" applyAlignment="0" applyProtection="0"/>
    <xf numFmtId="180" fontId="6" fillId="0" borderId="0" applyBorder="0">
      <alignment horizontal="center"/>
      <protection/>
    </xf>
    <xf numFmtId="226" fontId="8" fillId="0" borderId="0">
      <alignment/>
      <protection locked="0"/>
    </xf>
    <xf numFmtId="227" fontId="8" fillId="0" borderId="0">
      <alignment/>
      <protection locked="0"/>
    </xf>
    <xf numFmtId="1" fontId="8" fillId="0" borderId="0">
      <alignment/>
      <protection locked="0"/>
    </xf>
    <xf numFmtId="228" fontId="6" fillId="0" borderId="0" applyNumberFormat="0">
      <alignment horizontal="right"/>
      <protection/>
    </xf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2" fillId="0" borderId="4" applyNumberFormat="0" applyAlignment="0">
      <protection/>
    </xf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62" fillId="34" borderId="5" applyNumberFormat="0" applyAlignment="0" applyProtection="0"/>
    <xf numFmtId="23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229" fontId="9" fillId="0" borderId="0">
      <alignment/>
      <protection locked="0"/>
    </xf>
    <xf numFmtId="229" fontId="10" fillId="0" borderId="0">
      <alignment/>
      <protection locked="0"/>
    </xf>
    <xf numFmtId="229" fontId="9" fillId="0" borderId="0">
      <alignment/>
      <protection locked="0"/>
    </xf>
    <xf numFmtId="229" fontId="8" fillId="0" borderId="0">
      <alignment/>
      <protection locked="0"/>
    </xf>
    <xf numFmtId="229" fontId="8" fillId="0" borderId="0">
      <alignment/>
      <protection locked="0"/>
    </xf>
    <xf numFmtId="229" fontId="10" fillId="0" borderId="0">
      <alignment/>
      <protection locked="0"/>
    </xf>
    <xf numFmtId="229" fontId="9" fillId="0" borderId="0">
      <alignment/>
      <protection locked="0"/>
    </xf>
    <xf numFmtId="223" fontId="6" fillId="0" borderId="13" applyNumberFormat="0" applyFont="0" applyFill="0" applyAlignment="0" applyProtection="0"/>
    <xf numFmtId="4" fontId="11" fillId="0" borderId="13" applyNumberFormat="0" applyFont="0" applyAlignment="0">
      <protection/>
    </xf>
    <xf numFmtId="230" fontId="8" fillId="0" borderId="0">
      <alignment/>
      <protection locked="0"/>
    </xf>
    <xf numFmtId="0" fontId="7" fillId="0" borderId="0">
      <alignment/>
      <protection/>
    </xf>
    <xf numFmtId="0" fontId="56" fillId="24" borderId="8" applyBorder="0">
      <alignment horizontal="left" wrapText="1" indent="1"/>
      <protection/>
    </xf>
    <xf numFmtId="1" fontId="10" fillId="0" borderId="0">
      <alignment/>
      <protection locked="0"/>
    </xf>
    <xf numFmtId="1" fontId="10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0" fontId="65" fillId="36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7" borderId="14" applyNumberFormat="0" applyFont="0" applyAlignment="0" applyProtection="0"/>
    <xf numFmtId="231" fontId="8" fillId="0" borderId="0">
      <alignment/>
      <protection locked="0"/>
    </xf>
    <xf numFmtId="9" fontId="0" fillId="0" borderId="0" applyFont="0" applyFill="0" applyBorder="0" applyAlignment="0" applyProtection="0"/>
    <xf numFmtId="0" fontId="66" fillId="22" borderId="15" applyNumberFormat="0" applyAlignment="0" applyProtection="0"/>
    <xf numFmtId="0" fontId="51" fillId="38" borderId="16">
      <alignment horizontal="left" vertical="center" wrapText="1" indent="1"/>
      <protection/>
    </xf>
    <xf numFmtId="0" fontId="67" fillId="0" borderId="0" applyNumberFormat="0" applyFill="0" applyBorder="0" applyAlignment="0" applyProtection="0"/>
    <xf numFmtId="0" fontId="68" fillId="0" borderId="17" applyNumberFormat="0" applyFill="0" applyAlignment="0" applyProtection="0"/>
    <xf numFmtId="3" fontId="13" fillId="0" borderId="0">
      <alignment horizontal="center" vertical="top"/>
      <protection/>
    </xf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83" fontId="14" fillId="0" borderId="0" xfId="0" applyNumberFormat="1" applyFont="1" applyFill="1" applyAlignment="1">
      <alignment/>
    </xf>
    <xf numFmtId="192" fontId="14" fillId="0" borderId="0" xfId="0" applyNumberFormat="1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justify"/>
    </xf>
    <xf numFmtId="19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3" fontId="13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192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Alignment="1">
      <alignment/>
    </xf>
    <xf numFmtId="0" fontId="2" fillId="0" borderId="0" xfId="0" applyFont="1" applyFill="1" applyBorder="1" applyAlignment="1">
      <alignment horizontal="right"/>
    </xf>
    <xf numFmtId="0" fontId="0" fillId="39" borderId="0" xfId="0" applyFill="1" applyAlignment="1">
      <alignment/>
    </xf>
    <xf numFmtId="0" fontId="2" fillId="39" borderId="0" xfId="0" applyFont="1" applyFill="1" applyBorder="1" applyAlignment="1">
      <alignment horizontal="right"/>
    </xf>
    <xf numFmtId="183" fontId="6" fillId="0" borderId="0" xfId="0" applyNumberFormat="1" applyFont="1" applyFill="1" applyAlignment="1">
      <alignment/>
    </xf>
    <xf numFmtId="183" fontId="6" fillId="39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83" fontId="22" fillId="0" borderId="0" xfId="0" applyNumberFormat="1" applyFont="1" applyFill="1" applyBorder="1" applyAlignment="1">
      <alignment/>
    </xf>
    <xf numFmtId="183" fontId="6" fillId="39" borderId="0" xfId="0" applyNumberFormat="1" applyFont="1" applyFill="1" applyAlignment="1">
      <alignment/>
    </xf>
    <xf numFmtId="192" fontId="0" fillId="39" borderId="0" xfId="0" applyNumberFormat="1" applyFill="1" applyAlignment="1">
      <alignment/>
    </xf>
    <xf numFmtId="0" fontId="6" fillId="39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83" fontId="6" fillId="39" borderId="0" xfId="0" applyNumberFormat="1" applyFont="1" applyFill="1" applyAlignment="1" quotePrefix="1">
      <alignment/>
    </xf>
    <xf numFmtId="17" fontId="0" fillId="39" borderId="0" xfId="0" applyNumberFormat="1" applyFill="1" applyAlignment="1">
      <alignment/>
    </xf>
    <xf numFmtId="183" fontId="22" fillId="39" borderId="0" xfId="0" applyNumberFormat="1" applyFont="1" applyFill="1" applyAlignment="1" quotePrefix="1">
      <alignment/>
    </xf>
    <xf numFmtId="183" fontId="22" fillId="39" borderId="0" xfId="0" applyNumberFormat="1" applyFont="1" applyFill="1" applyAlignment="1" quotePrefix="1">
      <alignment horizontal="center"/>
    </xf>
    <xf numFmtId="183" fontId="22" fillId="39" borderId="0" xfId="0" applyNumberFormat="1" applyFont="1" applyFill="1" applyAlignment="1">
      <alignment horizontal="center"/>
    </xf>
    <xf numFmtId="0" fontId="22" fillId="0" borderId="0" xfId="92" applyFont="1" applyFill="1" applyBorder="1">
      <alignment/>
      <protection/>
    </xf>
    <xf numFmtId="183" fontId="22" fillId="0" borderId="0" xfId="0" applyNumberFormat="1" applyFont="1" applyFill="1" applyBorder="1" applyAlignment="1">
      <alignment/>
    </xf>
    <xf numFmtId="183" fontId="22" fillId="39" borderId="0" xfId="0" applyNumberFormat="1" applyFont="1" applyFill="1" applyAlignment="1">
      <alignment/>
    </xf>
    <xf numFmtId="183" fontId="14" fillId="0" borderId="0" xfId="0" applyNumberFormat="1" applyFont="1" applyAlignment="1">
      <alignment/>
    </xf>
    <xf numFmtId="0" fontId="22" fillId="39" borderId="0" xfId="92" applyFont="1" applyFill="1" applyBorder="1">
      <alignment/>
      <protection/>
    </xf>
    <xf numFmtId="183" fontId="22" fillId="0" borderId="0" xfId="0" applyNumberFormat="1" applyFont="1" applyFill="1" applyAlignment="1">
      <alignment/>
    </xf>
    <xf numFmtId="180" fontId="0" fillId="0" borderId="0" xfId="0" applyNumberFormat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 horizontal="justify"/>
    </xf>
    <xf numFmtId="192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9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2" fillId="40" borderId="2" xfId="35" applyFont="1" applyFill="1" applyAlignment="1">
      <alignment horizontal="center" vertical="center" wrapText="1"/>
    </xf>
    <xf numFmtId="0" fontId="57" fillId="26" borderId="2" xfId="35" applyFont="1" applyFill="1" applyAlignment="1">
      <alignment horizontal="left" vertical="center" indent="1"/>
    </xf>
    <xf numFmtId="183" fontId="57" fillId="26" borderId="2" xfId="35" applyNumberFormat="1" applyFont="1" applyFill="1" applyAlignment="1">
      <alignment horizontal="right" vertical="center" indent="1"/>
    </xf>
    <xf numFmtId="182" fontId="57" fillId="26" borderId="2" xfId="35" applyNumberFormat="1" applyFont="1" applyFill="1" applyAlignment="1">
      <alignment horizontal="right" vertical="center" indent="1"/>
    </xf>
    <xf numFmtId="180" fontId="57" fillId="26" borderId="2" xfId="35" applyNumberFormat="1" applyFont="1" applyFill="1" applyAlignment="1" quotePrefix="1">
      <alignment horizontal="right" vertical="center" indent="2"/>
    </xf>
    <xf numFmtId="0" fontId="69" fillId="38" borderId="2" xfId="35" applyFont="1" applyFill="1" applyAlignment="1">
      <alignment horizontal="left" vertical="center" indent="1"/>
    </xf>
    <xf numFmtId="183" fontId="69" fillId="38" borderId="2" xfId="35" applyNumberFormat="1" applyFont="1" applyFill="1" applyAlignment="1">
      <alignment horizontal="right" vertical="center" indent="1"/>
    </xf>
    <xf numFmtId="180" fontId="69" fillId="38" borderId="2" xfId="35" applyNumberFormat="1" applyFont="1" applyFill="1" applyAlignment="1">
      <alignment horizontal="right" vertical="center" indent="1"/>
    </xf>
    <xf numFmtId="182" fontId="69" fillId="38" borderId="2" xfId="35" applyNumberFormat="1" applyFont="1" applyFill="1" applyAlignment="1">
      <alignment horizontal="right" vertical="center" indent="1"/>
    </xf>
    <xf numFmtId="180" fontId="69" fillId="38" borderId="2" xfId="35" applyNumberFormat="1" applyFont="1" applyFill="1" applyAlignment="1" quotePrefix="1">
      <alignment horizontal="right" vertical="center" indent="2"/>
    </xf>
    <xf numFmtId="0" fontId="57" fillId="26" borderId="3" xfId="36" applyFont="1" applyFill="1" applyAlignment="1">
      <alignment horizontal="left" vertical="center" indent="1"/>
    </xf>
    <xf numFmtId="183" fontId="57" fillId="26" borderId="3" xfId="36" applyNumberFormat="1" applyFont="1" applyFill="1" applyAlignment="1">
      <alignment horizontal="right" vertical="center" indent="1"/>
    </xf>
    <xf numFmtId="182" fontId="57" fillId="26" borderId="3" xfId="36" applyNumberFormat="1" applyFont="1" applyFill="1" applyAlignment="1">
      <alignment horizontal="right" vertical="center" indent="1"/>
    </xf>
    <xf numFmtId="180" fontId="57" fillId="26" borderId="3" xfId="36" applyNumberFormat="1" applyFont="1" applyFill="1" applyAlignment="1" quotePrefix="1">
      <alignment horizontal="right" vertical="center" indent="2"/>
    </xf>
    <xf numFmtId="0" fontId="52" fillId="41" borderId="2" xfId="35" applyFont="1" applyFill="1" applyAlignment="1">
      <alignment horizontal="left" vertical="center" wrapText="1" indent="1"/>
    </xf>
    <xf numFmtId="183" fontId="57" fillId="26" borderId="2" xfId="35" applyNumberFormat="1" applyFont="1" applyFill="1" applyAlignment="1">
      <alignment horizontal="center" vertical="center"/>
    </xf>
    <xf numFmtId="183" fontId="69" fillId="38" borderId="2" xfId="35" applyNumberFormat="1" applyFont="1" applyFill="1" applyAlignment="1">
      <alignment horizontal="center" vertical="center"/>
    </xf>
    <xf numFmtId="0" fontId="69" fillId="38" borderId="3" xfId="36" applyFont="1" applyFill="1" applyAlignment="1">
      <alignment horizontal="left" vertical="center" indent="1"/>
    </xf>
    <xf numFmtId="183" fontId="57" fillId="26" borderId="3" xfId="36" applyNumberFormat="1" applyFont="1" applyFill="1" applyAlignment="1">
      <alignment horizontal="center" vertical="center"/>
    </xf>
    <xf numFmtId="183" fontId="69" fillId="38" borderId="3" xfId="36" applyNumberFormat="1" applyFont="1" applyFill="1" applyAlignment="1">
      <alignment horizontal="center" vertical="center"/>
    </xf>
    <xf numFmtId="182" fontId="57" fillId="26" borderId="2" xfId="35" applyNumberFormat="1" applyFont="1" applyFill="1" applyAlignment="1">
      <alignment horizontal="right" vertical="center" indent="2"/>
    </xf>
    <xf numFmtId="183" fontId="57" fillId="26" borderId="2" xfId="35" applyNumberFormat="1" applyFont="1" applyFill="1" applyAlignment="1">
      <alignment horizontal="right" vertical="center" indent="3"/>
    </xf>
    <xf numFmtId="182" fontId="69" fillId="38" borderId="2" xfId="35" applyNumberFormat="1" applyFont="1" applyFill="1" applyAlignment="1">
      <alignment horizontal="right" vertical="center" indent="2"/>
    </xf>
    <xf numFmtId="180" fontId="69" fillId="38" borderId="2" xfId="35" applyNumberFormat="1" applyFont="1" applyFill="1" applyAlignment="1">
      <alignment horizontal="right" vertical="center" indent="3"/>
    </xf>
    <xf numFmtId="182" fontId="69" fillId="38" borderId="3" xfId="36" applyNumberFormat="1" applyFont="1" applyFill="1" applyAlignment="1">
      <alignment horizontal="right" vertical="center" indent="2"/>
    </xf>
    <xf numFmtId="180" fontId="69" fillId="38" borderId="3" xfId="36" applyNumberFormat="1" applyFont="1" applyFill="1" applyAlignment="1">
      <alignment horizontal="right" vertical="center" indent="3"/>
    </xf>
    <xf numFmtId="0" fontId="69" fillId="38" borderId="2" xfId="35" applyFont="1" applyFill="1" applyAlignment="1">
      <alignment horizontal="left" vertical="center" wrapText="1" indent="1"/>
    </xf>
    <xf numFmtId="183" fontId="69" fillId="38" borderId="2" xfId="35" applyNumberFormat="1" applyFont="1" applyFill="1" applyAlignment="1">
      <alignment horizontal="right" vertical="center" indent="2"/>
    </xf>
    <xf numFmtId="180" fontId="69" fillId="38" borderId="2" xfId="35" applyNumberFormat="1" applyFont="1" applyFill="1" applyAlignment="1" quotePrefix="1">
      <alignment horizontal="center" vertical="center"/>
    </xf>
    <xf numFmtId="0" fontId="69" fillId="38" borderId="3" xfId="36" applyFont="1" applyFill="1" applyAlignment="1">
      <alignment horizontal="left" vertical="center" wrapText="1" indent="1"/>
    </xf>
    <xf numFmtId="183" fontId="69" fillId="38" borderId="3" xfId="36" applyNumberFormat="1" applyFont="1" applyFill="1" applyAlignment="1">
      <alignment horizontal="right" vertical="center" indent="2"/>
    </xf>
    <xf numFmtId="180" fontId="69" fillId="38" borderId="3" xfId="36" applyNumberFormat="1" applyFont="1" applyFill="1" applyAlignment="1" quotePrefix="1">
      <alignment horizontal="center" vertical="center"/>
    </xf>
    <xf numFmtId="0" fontId="57" fillId="26" borderId="2" xfId="35" applyFont="1" applyFill="1" applyAlignment="1">
      <alignment vertical="center"/>
    </xf>
    <xf numFmtId="183" fontId="57" fillId="26" borderId="2" xfId="35" applyNumberFormat="1" applyFont="1" applyFill="1" applyAlignment="1">
      <alignment horizontal="right" vertical="center" indent="2"/>
    </xf>
    <xf numFmtId="180" fontId="57" fillId="26" borderId="2" xfId="35" applyNumberFormat="1" applyFont="1" applyFill="1" applyAlignment="1" quotePrefix="1">
      <alignment horizontal="center" vertical="center"/>
    </xf>
    <xf numFmtId="0" fontId="69" fillId="38" borderId="2" xfId="35" applyFont="1" applyFill="1" applyAlignment="1">
      <alignment vertical="center"/>
    </xf>
    <xf numFmtId="0" fontId="69" fillId="38" borderId="3" xfId="36" applyFont="1" applyFill="1" applyAlignment="1">
      <alignment vertical="center"/>
    </xf>
    <xf numFmtId="0" fontId="51" fillId="38" borderId="2" xfId="35" applyFill="1" applyAlignment="1">
      <alignment horizontal="left" vertical="center" wrapText="1" inden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52" fillId="42" borderId="2" xfId="35" applyFont="1" applyFill="1" applyAlignment="1">
      <alignment horizontal="center" vertical="center" wrapText="1"/>
    </xf>
    <xf numFmtId="0" fontId="52" fillId="43" borderId="2" xfId="35" applyFont="1" applyFill="1" applyAlignment="1">
      <alignment horizontal="left" vertical="center" wrapText="1" indent="1"/>
    </xf>
    <xf numFmtId="0" fontId="70" fillId="38" borderId="1" xfId="34" applyFont="1" applyFill="1" applyAlignment="1">
      <alignment horizontal="left" vertical="center" wrapText="1" indent="1"/>
    </xf>
    <xf numFmtId="0" fontId="7" fillId="0" borderId="0" xfId="0" applyFont="1" applyBorder="1" applyAlignment="1">
      <alignment horizontal="left"/>
    </xf>
    <xf numFmtId="0" fontId="57" fillId="26" borderId="2" xfId="35" applyFont="1" applyFill="1" applyAlignment="1">
      <alignment horizontal="left" vertical="center" indent="1"/>
    </xf>
    <xf numFmtId="0" fontId="70" fillId="38" borderId="1" xfId="34" applyFont="1" applyFill="1" applyAlignment="1">
      <alignment horizontal="left" vertical="center" indent="1"/>
    </xf>
    <xf numFmtId="0" fontId="56" fillId="38" borderId="18" xfId="34" applyFont="1" applyFill="1" applyBorder="1" applyAlignment="1">
      <alignment horizontal="left" indent="1"/>
    </xf>
    <xf numFmtId="0" fontId="70" fillId="38" borderId="19" xfId="34" applyFont="1" applyFill="1" applyBorder="1" applyAlignment="1">
      <alignment horizontal="left" wrapText="1" indent="1"/>
    </xf>
    <xf numFmtId="0" fontId="56" fillId="38" borderId="1" xfId="34" applyFont="1" applyFill="1" applyBorder="1" applyAlignment="1">
      <alignment horizontal="left" indent="1"/>
    </xf>
  </cellXfs>
  <cellStyles count="8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 fondo claro" xfId="42"/>
    <cellStyle name="color total" xfId="43"/>
    <cellStyle name="colorbold" xfId="44"/>
    <cellStyle name="coltit" xfId="45"/>
    <cellStyle name="Columna títulos" xfId="46"/>
    <cellStyle name="Comma" xfId="47"/>
    <cellStyle name="Comma0" xfId="48"/>
    <cellStyle name="Correcto" xfId="49"/>
    <cellStyle name="cuadro" xfId="50"/>
    <cellStyle name="Currency" xfId="51"/>
    <cellStyle name="Currency0" xfId="52"/>
    <cellStyle name="Date" xfId="53"/>
    <cellStyle name="datos" xfId="54"/>
    <cellStyle name="Encabez. 1" xfId="55"/>
    <cellStyle name="Encabez. 2" xfId="56"/>
    <cellStyle name="Encabezado" xfId="57"/>
    <cellStyle name="Encabezado 3" xfId="58"/>
    <cellStyle name="Encabezado 4" xfId="59"/>
    <cellStyle name="Énfasis1" xfId="60"/>
    <cellStyle name="Énfasis2" xfId="61"/>
    <cellStyle name="Énfasis3" xfId="62"/>
    <cellStyle name="Énfasis4" xfId="63"/>
    <cellStyle name="Énfasis5" xfId="64"/>
    <cellStyle name="Énfasis6" xfId="65"/>
    <cellStyle name="Entrada" xfId="66"/>
    <cellStyle name="Euro" xfId="67"/>
    <cellStyle name="Explicación" xfId="68"/>
    <cellStyle name="F2" xfId="69"/>
    <cellStyle name="F3" xfId="70"/>
    <cellStyle name="F4" xfId="71"/>
    <cellStyle name="F5" xfId="72"/>
    <cellStyle name="F6" xfId="73"/>
    <cellStyle name="F7" xfId="74"/>
    <cellStyle name="F8" xfId="75"/>
    <cellStyle name="Fin del cuadro" xfId="76"/>
    <cellStyle name="fincuadro" xfId="77"/>
    <cellStyle name="Fixed" xfId="78"/>
    <cellStyle name="fuente" xfId="79"/>
    <cellStyle name="fuente1" xfId="80"/>
    <cellStyle name="Heading 1" xfId="81"/>
    <cellStyle name="Heading 2" xfId="82"/>
    <cellStyle name="Hyperlink" xfId="83"/>
    <cellStyle name="Followed Hyperlink" xfId="84"/>
    <cellStyle name="Incorrecto" xfId="85"/>
    <cellStyle name="Comma" xfId="86"/>
    <cellStyle name="Comma [0]" xfId="87"/>
    <cellStyle name="Currency" xfId="88"/>
    <cellStyle name="Currency [0]" xfId="89"/>
    <cellStyle name="Neutral" xfId="90"/>
    <cellStyle name="Normal_Hoja1" xfId="91"/>
    <cellStyle name="Normal_Hoja1_1" xfId="92"/>
    <cellStyle name="Nota" xfId="93"/>
    <cellStyle name="Percent" xfId="94"/>
    <cellStyle name="Percent" xfId="95"/>
    <cellStyle name="Salida" xfId="96"/>
    <cellStyle name="titulo" xfId="97"/>
    <cellStyle name="Título" xfId="98"/>
    <cellStyle name="total" xfId="99"/>
    <cellStyle name="totcuadro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3525"/>
          <c:w val="0.92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v>Diciembre 2009</c:v>
          </c:tx>
          <c:spPr>
            <a:solidFill>
              <a:srgbClr val="3366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'C.1'!$A$7:$A$13</c:f>
              <c:strCache>
                <c:ptCount val="7"/>
                <c:pt idx="0">
                  <c:v>    Impuesto sobre los Ingresos Brutos</c:v>
                </c:pt>
                <c:pt idx="1">
                  <c:v>    Alumbrado, barrido y Limpieza</c:v>
                </c:pt>
                <c:pt idx="2">
                  <c:v>    Patentes sobre Veh?culos en General</c:v>
                </c:pt>
                <c:pt idx="3">
                  <c:v>    Impuesto de Sellos</c:v>
                </c:pt>
                <c:pt idx="4">
                  <c:v>    Planes de Pago</c:v>
                </c:pt>
                <c:pt idx="5">
                  <c:v>    Publicidad</c:v>
                </c:pt>
                <c:pt idx="6">
                  <c:v>    Grav?menes varios</c:v>
                </c:pt>
              </c:strCache>
            </c:strRef>
          </c:cat>
          <c:val>
            <c:numRef>
              <c:f>'C.1'!$C$7:$C$13</c:f>
              <c:numCache>
                <c:ptCount val="7"/>
                <c:pt idx="0">
                  <c:v>802.62499645</c:v>
                </c:pt>
                <c:pt idx="1">
                  <c:v>106.62300517</c:v>
                </c:pt>
                <c:pt idx="2">
                  <c:v>134.65654078</c:v>
                </c:pt>
                <c:pt idx="3">
                  <c:v>83.93912211</c:v>
                </c:pt>
                <c:pt idx="4">
                  <c:v>47.62782972</c:v>
                </c:pt>
                <c:pt idx="5">
                  <c:v>8.584011089999999</c:v>
                </c:pt>
                <c:pt idx="6">
                  <c:v>6.868751979999999</c:v>
                </c:pt>
              </c:numCache>
            </c:numRef>
          </c:val>
        </c:ser>
        <c:ser>
          <c:idx val="1"/>
          <c:order val="1"/>
          <c:tx>
            <c:v>Diciembre 2010</c:v>
          </c:tx>
          <c:spPr>
            <a:solidFill>
              <a:srgbClr val="9696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'C.1'!$B$7:$B$13</c:f>
              <c:numCache>
                <c:ptCount val="7"/>
                <c:pt idx="0">
                  <c:v>1230.1315276199998</c:v>
                </c:pt>
                <c:pt idx="1">
                  <c:v>91.19955253</c:v>
                </c:pt>
                <c:pt idx="2">
                  <c:v>134.1531149</c:v>
                </c:pt>
                <c:pt idx="3">
                  <c:v>132.19693765</c:v>
                </c:pt>
                <c:pt idx="4">
                  <c:v>50.42932958</c:v>
                </c:pt>
                <c:pt idx="5">
                  <c:v>6.8960437</c:v>
                </c:pt>
                <c:pt idx="6">
                  <c:v>13.33659528</c:v>
                </c:pt>
              </c:numCache>
            </c:numRef>
          </c:val>
        </c:ser>
        <c:axId val="22987303"/>
        <c:axId val="5559136"/>
      </c:barChart>
      <c:catAx>
        <c:axId val="22987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9136"/>
        <c:crosses val="autoZero"/>
        <c:auto val="1"/>
        <c:lblOffset val="100"/>
        <c:tickLblSkip val="1"/>
        <c:noMultiLvlLbl val="0"/>
      </c:catAx>
      <c:valAx>
        <c:axId val="5559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pesos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87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9"/>
          <c:y val="0.94525"/>
          <c:w val="0.217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515"/>
          <c:y val="0.20625"/>
          <c:w val="0.328"/>
          <c:h val="0.62575"/>
        </c:manualLayout>
      </c:layout>
      <c:pie3DChart>
        <c:varyColors val="1"/>
        <c:ser>
          <c:idx val="0"/>
          <c:order val="0"/>
          <c:tx>
            <c:v>Marzo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9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'G.2'!$A$32:$J$32</c:f>
              <c:strCache/>
            </c:strRef>
          </c:cat>
          <c:val>
            <c:numRef>
              <c:f>'G.2'!$A$33:$J$33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7075"/>
          <c:y val="0.135"/>
          <c:w val="0.37325"/>
          <c:h val="0.65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'G.3'!$A$44:$A$49</c:f>
              <c:strCache/>
            </c:strRef>
          </c:cat>
          <c:val>
            <c:numRef>
              <c:f>'G.3'!$B$44:$B$49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123825</xdr:rowOff>
    </xdr:from>
    <xdr:to>
      <xdr:col>9</xdr:col>
      <xdr:colOff>552450</xdr:colOff>
      <xdr:row>28</xdr:row>
      <xdr:rowOff>28575</xdr:rowOff>
    </xdr:to>
    <xdr:graphicFrame>
      <xdr:nvGraphicFramePr>
        <xdr:cNvPr id="1" name="Chart 16"/>
        <xdr:cNvGraphicFramePr/>
      </xdr:nvGraphicFramePr>
      <xdr:xfrm>
        <a:off x="95250" y="276225"/>
        <a:ext cx="73152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19</xdr:row>
      <xdr:rowOff>9525</xdr:rowOff>
    </xdr:from>
    <xdr:to>
      <xdr:col>4</xdr:col>
      <xdr:colOff>266700</xdr:colOff>
      <xdr:row>20</xdr:row>
      <xdr:rowOff>76200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2686050" y="2933700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-0,4%</a:t>
          </a:r>
        </a:p>
      </xdr:txBody>
    </xdr:sp>
    <xdr:clientData/>
  </xdr:twoCellAnchor>
  <xdr:twoCellAnchor>
    <xdr:from>
      <xdr:col>4</xdr:col>
      <xdr:colOff>523875</xdr:colOff>
      <xdr:row>19</xdr:row>
      <xdr:rowOff>0</xdr:rowOff>
    </xdr:from>
    <xdr:to>
      <xdr:col>5</xdr:col>
      <xdr:colOff>390525</xdr:colOff>
      <xdr:row>20</xdr:row>
      <xdr:rowOff>47625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3571875" y="292417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+57,5%</a:t>
          </a:r>
        </a:p>
      </xdr:txBody>
    </xdr:sp>
    <xdr:clientData/>
  </xdr:twoCellAnchor>
  <xdr:twoCellAnchor>
    <xdr:from>
      <xdr:col>2</xdr:col>
      <xdr:colOff>285750</xdr:colOff>
      <xdr:row>19</xdr:row>
      <xdr:rowOff>66675</xdr:rowOff>
    </xdr:from>
    <xdr:to>
      <xdr:col>3</xdr:col>
      <xdr:colOff>152400</xdr:colOff>
      <xdr:row>20</xdr:row>
      <xdr:rowOff>114300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1809750" y="299085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-14,5%</a:t>
          </a:r>
        </a:p>
      </xdr:txBody>
    </xdr:sp>
    <xdr:clientData/>
  </xdr:twoCellAnchor>
  <xdr:twoCellAnchor>
    <xdr:from>
      <xdr:col>1</xdr:col>
      <xdr:colOff>161925</xdr:colOff>
      <xdr:row>4</xdr:row>
      <xdr:rowOff>123825</xdr:rowOff>
    </xdr:from>
    <xdr:to>
      <xdr:col>1</xdr:col>
      <xdr:colOff>628650</xdr:colOff>
      <xdr:row>5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923925" y="752475"/>
          <a:ext cx="466725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</xdr:row>
      <xdr:rowOff>114300</xdr:rowOff>
    </xdr:from>
    <xdr:to>
      <xdr:col>1</xdr:col>
      <xdr:colOff>714375</xdr:colOff>
      <xdr:row>5</xdr:row>
      <xdr:rowOff>9525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847725" y="59055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+53,3%</a:t>
          </a:r>
        </a:p>
      </xdr:txBody>
    </xdr:sp>
    <xdr:clientData/>
  </xdr:twoCellAnchor>
  <xdr:twoCellAnchor>
    <xdr:from>
      <xdr:col>5</xdr:col>
      <xdr:colOff>647700</xdr:colOff>
      <xdr:row>20</xdr:row>
      <xdr:rowOff>47625</xdr:rowOff>
    </xdr:from>
    <xdr:to>
      <xdr:col>6</xdr:col>
      <xdr:colOff>514350</xdr:colOff>
      <xdr:row>21</xdr:row>
      <xdr:rowOff>104775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4457700" y="312420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+5,9%</a:t>
          </a:r>
        </a:p>
      </xdr:txBody>
    </xdr:sp>
    <xdr:clientData/>
  </xdr:twoCellAnchor>
  <xdr:twoCellAnchor>
    <xdr:from>
      <xdr:col>2</xdr:col>
      <xdr:colOff>352425</xdr:colOff>
      <xdr:row>20</xdr:row>
      <xdr:rowOff>76200</xdr:rowOff>
    </xdr:from>
    <xdr:to>
      <xdr:col>3</xdr:col>
      <xdr:colOff>66675</xdr:colOff>
      <xdr:row>21</xdr:row>
      <xdr:rowOff>76200</xdr:rowOff>
    </xdr:to>
    <xdr:sp>
      <xdr:nvSpPr>
        <xdr:cNvPr id="8" name="AutoShape 23"/>
        <xdr:cNvSpPr>
          <a:spLocks/>
        </xdr:cNvSpPr>
      </xdr:nvSpPr>
      <xdr:spPr>
        <a:xfrm>
          <a:off x="1876425" y="3152775"/>
          <a:ext cx="476250" cy="1524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171450</xdr:colOff>
      <xdr:row>21</xdr:row>
      <xdr:rowOff>9525</xdr:rowOff>
    </xdr:to>
    <xdr:sp>
      <xdr:nvSpPr>
        <xdr:cNvPr id="9" name="AutoShape 24"/>
        <xdr:cNvSpPr>
          <a:spLocks/>
        </xdr:cNvSpPr>
      </xdr:nvSpPr>
      <xdr:spPr>
        <a:xfrm>
          <a:off x="2752725" y="3105150"/>
          <a:ext cx="466725" cy="1333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20</xdr:row>
      <xdr:rowOff>38100</xdr:rowOff>
    </xdr:from>
    <xdr:to>
      <xdr:col>5</xdr:col>
      <xdr:colOff>304800</xdr:colOff>
      <xdr:row>21</xdr:row>
      <xdr:rowOff>28575</xdr:rowOff>
    </xdr:to>
    <xdr:sp>
      <xdr:nvSpPr>
        <xdr:cNvPr id="10" name="AutoShape 25"/>
        <xdr:cNvSpPr>
          <a:spLocks/>
        </xdr:cNvSpPr>
      </xdr:nvSpPr>
      <xdr:spPr>
        <a:xfrm>
          <a:off x="3638550" y="3114675"/>
          <a:ext cx="476250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21</xdr:row>
      <xdr:rowOff>38100</xdr:rowOff>
    </xdr:from>
    <xdr:to>
      <xdr:col>6</xdr:col>
      <xdr:colOff>438150</xdr:colOff>
      <xdr:row>22</xdr:row>
      <xdr:rowOff>28575</xdr:rowOff>
    </xdr:to>
    <xdr:sp>
      <xdr:nvSpPr>
        <xdr:cNvPr id="11" name="AutoShape 26"/>
        <xdr:cNvSpPr>
          <a:spLocks/>
        </xdr:cNvSpPr>
      </xdr:nvSpPr>
      <xdr:spPr>
        <a:xfrm>
          <a:off x="4533900" y="3267075"/>
          <a:ext cx="476250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21</xdr:row>
      <xdr:rowOff>142875</xdr:rowOff>
    </xdr:from>
    <xdr:to>
      <xdr:col>7</xdr:col>
      <xdr:colOff>628650</xdr:colOff>
      <xdr:row>22</xdr:row>
      <xdr:rowOff>152400</xdr:rowOff>
    </xdr:to>
    <xdr:sp>
      <xdr:nvSpPr>
        <xdr:cNvPr id="12" name="AutoShape 27"/>
        <xdr:cNvSpPr>
          <a:spLocks/>
        </xdr:cNvSpPr>
      </xdr:nvSpPr>
      <xdr:spPr>
        <a:xfrm>
          <a:off x="5495925" y="3371850"/>
          <a:ext cx="466725" cy="1619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142875</xdr:rowOff>
    </xdr:from>
    <xdr:to>
      <xdr:col>7</xdr:col>
      <xdr:colOff>695325</xdr:colOff>
      <xdr:row>22</xdr:row>
      <xdr:rowOff>38100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5391150" y="321945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-19,7%</a:t>
          </a:r>
        </a:p>
      </xdr:txBody>
    </xdr:sp>
    <xdr:clientData/>
  </xdr:twoCellAnchor>
  <xdr:twoCellAnchor>
    <xdr:from>
      <xdr:col>8</xdr:col>
      <xdr:colOff>257175</xdr:colOff>
      <xdr:row>21</xdr:row>
      <xdr:rowOff>142875</xdr:rowOff>
    </xdr:from>
    <xdr:to>
      <xdr:col>8</xdr:col>
      <xdr:colOff>742950</xdr:colOff>
      <xdr:row>22</xdr:row>
      <xdr:rowOff>133350</xdr:rowOff>
    </xdr:to>
    <xdr:sp>
      <xdr:nvSpPr>
        <xdr:cNvPr id="14" name="AutoShape 30"/>
        <xdr:cNvSpPr>
          <a:spLocks/>
        </xdr:cNvSpPr>
      </xdr:nvSpPr>
      <xdr:spPr>
        <a:xfrm>
          <a:off x="6353175" y="3371850"/>
          <a:ext cx="476250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20</xdr:row>
      <xdr:rowOff>123825</xdr:rowOff>
    </xdr:from>
    <xdr:to>
      <xdr:col>9</xdr:col>
      <xdr:colOff>38100</xdr:colOff>
      <xdr:row>22</xdr:row>
      <xdr:rowOff>28575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6267450" y="320040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+94,2%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76200</xdr:rowOff>
    </xdr:from>
    <xdr:to>
      <xdr:col>10</xdr:col>
      <xdr:colOff>171450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14325" y="228600"/>
        <a:ext cx="74771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57150</xdr:rowOff>
    </xdr:from>
    <xdr:to>
      <xdr:col>8</xdr:col>
      <xdr:colOff>752475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47650" y="361950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30</xdr:row>
      <xdr:rowOff>123825</xdr:rowOff>
    </xdr:from>
    <xdr:to>
      <xdr:col>6</xdr:col>
      <xdr:colOff>695325</xdr:colOff>
      <xdr:row>38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9550" y="4781550"/>
          <a:ext cx="50577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se agrupan las provincias en las siguientes regiones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Noroeste: Jujuy - Salta - La Rioja - Tucumán - Catamarca y Santiago del Estero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Noreste: Formosa - Misiones - Chaco - Entre Ríos - Corrientes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Cuyo: San Juan - San Luis - Mendoza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Pampeana: Buenos Aires - Santa Fe - Cordoba - La Pampa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Patagónica: Tierra del Fuego - Chubut - Nequen - Santa Cruz - Rio Negro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Dirección General de Estadística y Censos (Ministerio de Hacienda GCBA) sobre la base de información del MECON (Ministerio de Economía de la Nación).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A1" sqref="A1:E15"/>
    </sheetView>
  </sheetViews>
  <sheetFormatPr defaultColWidth="11.421875" defaultRowHeight="12.75"/>
  <cols>
    <col min="1" max="1" width="33.8515625" style="0" customWidth="1"/>
    <col min="2" max="5" width="12.7109375" style="0" customWidth="1"/>
  </cols>
  <sheetData>
    <row r="1" spans="1:9" ht="45.75" customHeight="1">
      <c r="A1" s="95" t="s">
        <v>107</v>
      </c>
      <c r="B1" s="95"/>
      <c r="C1" s="95"/>
      <c r="D1" s="95"/>
      <c r="E1" s="95"/>
      <c r="F1" s="8"/>
      <c r="G1" s="8"/>
      <c r="H1" s="8"/>
      <c r="I1" s="8"/>
    </row>
    <row r="2" spans="1:10" ht="18.75" customHeight="1">
      <c r="A2" s="99" t="s">
        <v>47</v>
      </c>
      <c r="B2" s="98">
        <v>2010</v>
      </c>
      <c r="C2" s="98">
        <v>2009</v>
      </c>
      <c r="D2" s="98" t="s">
        <v>79</v>
      </c>
      <c r="E2" s="98"/>
      <c r="F2" s="14"/>
      <c r="G2" s="22"/>
      <c r="H2" s="22"/>
      <c r="I2" s="22"/>
      <c r="J2" s="13"/>
    </row>
    <row r="3" spans="1:10" ht="18.75" customHeight="1">
      <c r="A3" s="99"/>
      <c r="B3" s="98"/>
      <c r="C3" s="98"/>
      <c r="D3" s="58" t="s">
        <v>78</v>
      </c>
      <c r="E3" s="58" t="s">
        <v>0</v>
      </c>
      <c r="F3" s="14"/>
      <c r="G3" s="22"/>
      <c r="H3" s="22"/>
      <c r="I3" s="22"/>
      <c r="J3" s="13"/>
    </row>
    <row r="4" spans="1:10" ht="18.75" customHeight="1">
      <c r="A4" s="99"/>
      <c r="B4" s="98" t="s">
        <v>108</v>
      </c>
      <c r="C4" s="98"/>
      <c r="D4" s="98"/>
      <c r="E4" s="58" t="s">
        <v>77</v>
      </c>
      <c r="F4" s="14"/>
      <c r="G4" s="22"/>
      <c r="H4" s="22"/>
      <c r="I4" s="22"/>
      <c r="J4" s="13"/>
    </row>
    <row r="5" spans="1:10" s="54" customFormat="1" ht="15" customHeight="1">
      <c r="A5" s="59" t="s">
        <v>26</v>
      </c>
      <c r="B5" s="60">
        <f>+B6+B14</f>
        <v>1853.4892813599997</v>
      </c>
      <c r="C5" s="60">
        <f>+C6+C14</f>
        <v>1325.3859935700002</v>
      </c>
      <c r="D5" s="61">
        <f>+B5-C5</f>
        <v>528.1032877899995</v>
      </c>
      <c r="E5" s="62">
        <f>+(B5-C5)/C5*100</f>
        <v>39.84524435538391</v>
      </c>
      <c r="F5" s="52"/>
      <c r="G5" s="22"/>
      <c r="H5" s="22"/>
      <c r="I5" s="22"/>
      <c r="J5" s="53"/>
    </row>
    <row r="6" spans="1:10" s="54" customFormat="1" ht="15" customHeight="1">
      <c r="A6" s="59" t="s">
        <v>27</v>
      </c>
      <c r="B6" s="60">
        <f>SUM(B7:B13)</f>
        <v>1658.3431012599997</v>
      </c>
      <c r="C6" s="60">
        <f>SUM(C7:C13)</f>
        <v>1190.9242573000001</v>
      </c>
      <c r="D6" s="61">
        <f>+B6-C6</f>
        <v>467.41884395999955</v>
      </c>
      <c r="E6" s="62">
        <f>+(B6-C6)/C6*100</f>
        <v>39.248410727623146</v>
      </c>
      <c r="F6" s="52"/>
      <c r="G6" s="22"/>
      <c r="H6" s="22"/>
      <c r="I6" s="22"/>
      <c r="J6" s="53"/>
    </row>
    <row r="7" spans="1:10" s="54" customFormat="1" ht="15" customHeight="1">
      <c r="A7" s="63" t="s">
        <v>48</v>
      </c>
      <c r="B7" s="64">
        <v>1230.1315276199998</v>
      </c>
      <c r="C7" s="65">
        <v>802.62499645</v>
      </c>
      <c r="D7" s="66">
        <f aca="true" t="shared" si="0" ref="D7:D13">+B7-C7</f>
        <v>427.5065311699998</v>
      </c>
      <c r="E7" s="67">
        <f aca="true" t="shared" si="1" ref="E7:E13">+(B7-C7)/C7*100</f>
        <v>53.26354562352975</v>
      </c>
      <c r="F7" s="52"/>
      <c r="G7" s="55"/>
      <c r="H7" s="55"/>
      <c r="I7" s="55"/>
      <c r="J7" s="53"/>
    </row>
    <row r="8" spans="1:9" s="54" customFormat="1" ht="15" customHeight="1">
      <c r="A8" s="63" t="s">
        <v>81</v>
      </c>
      <c r="B8" s="65">
        <v>91.19955253</v>
      </c>
      <c r="C8" s="65">
        <v>106.62300517</v>
      </c>
      <c r="D8" s="66">
        <f t="shared" si="0"/>
        <v>-15.423452639999994</v>
      </c>
      <c r="E8" s="67">
        <f t="shared" si="1"/>
        <v>-14.465407925249153</v>
      </c>
      <c r="F8" s="52"/>
      <c r="G8" s="55"/>
      <c r="H8" s="55"/>
      <c r="I8" s="55"/>
    </row>
    <row r="9" spans="1:9" s="54" customFormat="1" ht="15" customHeight="1">
      <c r="A9" s="63" t="s">
        <v>49</v>
      </c>
      <c r="B9" s="65">
        <v>134.1531149</v>
      </c>
      <c r="C9" s="65">
        <v>134.65654078</v>
      </c>
      <c r="D9" s="66">
        <f t="shared" si="0"/>
        <v>-0.5034258800000089</v>
      </c>
      <c r="E9" s="67">
        <f t="shared" si="1"/>
        <v>-0.373859210316786</v>
      </c>
      <c r="F9" s="52"/>
      <c r="G9" s="55"/>
      <c r="H9" s="55"/>
      <c r="I9" s="55"/>
    </row>
    <row r="10" spans="1:9" s="54" customFormat="1" ht="15" customHeight="1">
      <c r="A10" s="63" t="s">
        <v>50</v>
      </c>
      <c r="B10" s="65">
        <v>132.19693765</v>
      </c>
      <c r="C10" s="65">
        <v>83.93912211</v>
      </c>
      <c r="D10" s="66">
        <f t="shared" si="0"/>
        <v>48.257815539999996</v>
      </c>
      <c r="E10" s="67">
        <f t="shared" si="1"/>
        <v>57.491446570955794</v>
      </c>
      <c r="F10" s="56"/>
      <c r="G10" s="55"/>
      <c r="H10" s="55"/>
      <c r="I10" s="55"/>
    </row>
    <row r="11" spans="1:9" s="54" customFormat="1" ht="15" customHeight="1">
      <c r="A11" s="63" t="s">
        <v>51</v>
      </c>
      <c r="B11" s="65">
        <v>50.42932958</v>
      </c>
      <c r="C11" s="65">
        <v>47.62782972</v>
      </c>
      <c r="D11" s="66">
        <f t="shared" si="0"/>
        <v>2.80149986</v>
      </c>
      <c r="E11" s="67">
        <f t="shared" si="1"/>
        <v>5.882064911354941</v>
      </c>
      <c r="F11" s="56"/>
      <c r="G11" s="55"/>
      <c r="H11" s="55"/>
      <c r="I11" s="55"/>
    </row>
    <row r="12" spans="1:9" s="54" customFormat="1" ht="15" customHeight="1">
      <c r="A12" s="63" t="s">
        <v>52</v>
      </c>
      <c r="B12" s="65">
        <v>6.8960437</v>
      </c>
      <c r="C12" s="65">
        <v>8.584011089999999</v>
      </c>
      <c r="D12" s="66">
        <f t="shared" si="0"/>
        <v>-1.687967389999999</v>
      </c>
      <c r="E12" s="67">
        <f t="shared" si="1"/>
        <v>-19.66408678067073</v>
      </c>
      <c r="F12" s="56"/>
      <c r="G12" s="55"/>
      <c r="H12" s="55"/>
      <c r="I12" s="55"/>
    </row>
    <row r="13" spans="1:9" s="54" customFormat="1" ht="15" customHeight="1">
      <c r="A13" s="63" t="s">
        <v>109</v>
      </c>
      <c r="B13" s="65">
        <v>13.33659528</v>
      </c>
      <c r="C13" s="65">
        <v>6.868751979999999</v>
      </c>
      <c r="D13" s="66">
        <f t="shared" si="0"/>
        <v>6.4678433</v>
      </c>
      <c r="E13" s="67">
        <f t="shared" si="1"/>
        <v>94.1632966051571</v>
      </c>
      <c r="F13" s="56"/>
      <c r="G13" s="57"/>
      <c r="H13" s="57"/>
      <c r="I13" s="57"/>
    </row>
    <row r="14" spans="1:9" s="54" customFormat="1" ht="15" customHeight="1" thickBot="1">
      <c r="A14" s="68" t="s">
        <v>46</v>
      </c>
      <c r="B14" s="69">
        <v>195.1461801</v>
      </c>
      <c r="C14" s="69">
        <v>134.46173627</v>
      </c>
      <c r="D14" s="70">
        <f>+B14-C14</f>
        <v>60.68444383000002</v>
      </c>
      <c r="E14" s="71">
        <f>+D14/C14*100</f>
        <v>45.131384967501305</v>
      </c>
      <c r="F14" s="56"/>
      <c r="G14" s="57"/>
      <c r="H14" s="57"/>
      <c r="I14" s="57"/>
    </row>
    <row r="15" spans="1:5" ht="36.75" customHeight="1" thickTop="1">
      <c r="A15" s="100" t="s">
        <v>110</v>
      </c>
      <c r="B15" s="100"/>
      <c r="C15" s="100"/>
      <c r="D15" s="100"/>
      <c r="E15" s="100"/>
    </row>
    <row r="18" spans="1:5" ht="12">
      <c r="A18" s="96"/>
      <c r="B18" s="96"/>
      <c r="C18" s="96"/>
      <c r="D18" s="96"/>
      <c r="E18" s="96"/>
    </row>
    <row r="19" spans="1:5" ht="12">
      <c r="A19" s="97"/>
      <c r="B19" s="97"/>
      <c r="C19" s="97"/>
      <c r="D19" s="97"/>
      <c r="E19" s="97"/>
    </row>
  </sheetData>
  <sheetProtection/>
  <mergeCells count="8">
    <mergeCell ref="A1:E1"/>
    <mergeCell ref="A18:E19"/>
    <mergeCell ref="D2:E2"/>
    <mergeCell ref="B2:B3"/>
    <mergeCell ref="C2:C3"/>
    <mergeCell ref="A2:A4"/>
    <mergeCell ref="B4:D4"/>
    <mergeCell ref="A15:E15"/>
  </mergeCells>
  <printOptions/>
  <pageMargins left="0.75" right="0.75" top="1" bottom="1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A24">
      <selection activeCell="A1" sqref="A1"/>
    </sheetView>
  </sheetViews>
  <sheetFormatPr defaultColWidth="11.421875" defaultRowHeight="12.75"/>
  <sheetData>
    <row r="1" s="13" customFormat="1" ht="12">
      <c r="A1" s="18" t="s">
        <v>105</v>
      </c>
    </row>
    <row r="4" spans="11:12" ht="12">
      <c r="K4" s="13"/>
      <c r="L4" s="13"/>
    </row>
    <row r="5" spans="11:13" ht="12">
      <c r="K5" s="13"/>
      <c r="L5" s="13"/>
      <c r="M5" s="27"/>
    </row>
    <row r="6" spans="11:12" ht="12">
      <c r="K6" s="13"/>
      <c r="L6" s="13"/>
    </row>
    <row r="7" spans="11:12" ht="12">
      <c r="K7" s="13"/>
      <c r="L7" s="13"/>
    </row>
    <row r="8" spans="11:12" ht="12">
      <c r="K8" s="13"/>
      <c r="L8" s="13"/>
    </row>
    <row r="9" spans="11:12" ht="12">
      <c r="K9" s="13"/>
      <c r="L9" s="13"/>
    </row>
    <row r="10" ht="12">
      <c r="L10" s="13"/>
    </row>
    <row r="11" spans="11:12" ht="12">
      <c r="K11" s="13"/>
      <c r="L11" s="13"/>
    </row>
    <row r="12" spans="11:12" ht="12">
      <c r="K12" s="13"/>
      <c r="L12" s="13"/>
    </row>
    <row r="13" spans="11:12" ht="12">
      <c r="K13" s="13"/>
      <c r="L13" s="13"/>
    </row>
    <row r="14" spans="11:12" ht="12">
      <c r="K14" s="13"/>
      <c r="L14" s="13"/>
    </row>
    <row r="16" ht="12">
      <c r="K16" s="49"/>
    </row>
    <row r="17" ht="12">
      <c r="K17" s="49"/>
    </row>
    <row r="18" ht="12">
      <c r="K18" s="49"/>
    </row>
    <row r="19" spans="11:12" ht="12">
      <c r="K19" s="49"/>
      <c r="L19" s="27"/>
    </row>
    <row r="20" ht="12">
      <c r="K20" s="49"/>
    </row>
    <row r="21" ht="12">
      <c r="K21" s="49"/>
    </row>
    <row r="22" ht="12">
      <c r="K22" s="49"/>
    </row>
    <row r="30" spans="1:10" ht="12">
      <c r="A30" s="101" t="s">
        <v>45</v>
      </c>
      <c r="B30" s="101"/>
      <c r="C30" s="101"/>
      <c r="D30" s="101"/>
      <c r="E30" s="101"/>
      <c r="F30" s="101"/>
      <c r="G30" s="101"/>
      <c r="H30" s="101"/>
      <c r="I30" s="101"/>
      <c r="J30" s="101"/>
    </row>
  </sheetData>
  <sheetProtection/>
  <mergeCells count="1">
    <mergeCell ref="A30:J30"/>
  </mergeCells>
  <printOptions/>
  <pageMargins left="0.7500000000000001" right="0.7500000000000001" top="1" bottom="1" header="0" footer="0"/>
  <pageSetup horizontalDpi="1200" verticalDpi="12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D41" sqref="D41"/>
    </sheetView>
  </sheetViews>
  <sheetFormatPr defaultColWidth="11.421875" defaultRowHeight="12.75"/>
  <cols>
    <col min="1" max="1" width="36.8515625" style="0" customWidth="1"/>
    <col min="2" max="5" width="12.7109375" style="0" customWidth="1"/>
    <col min="7" max="7" width="13.421875" style="0" bestFit="1" customWidth="1"/>
  </cols>
  <sheetData>
    <row r="1" spans="1:9" ht="60.75" customHeight="1">
      <c r="A1" s="95" t="s">
        <v>111</v>
      </c>
      <c r="B1" s="95"/>
      <c r="C1" s="95"/>
      <c r="D1" s="95"/>
      <c r="E1" s="95"/>
      <c r="F1" s="10"/>
      <c r="G1" s="10"/>
      <c r="H1" s="10"/>
      <c r="I1" s="10"/>
    </row>
    <row r="2" spans="1:10" s="9" customFormat="1" ht="24" customHeight="1">
      <c r="A2" s="99" t="s">
        <v>47</v>
      </c>
      <c r="B2" s="98">
        <v>2010</v>
      </c>
      <c r="C2" s="98">
        <v>2009</v>
      </c>
      <c r="D2" s="98" t="s">
        <v>79</v>
      </c>
      <c r="E2" s="98"/>
      <c r="G2" s="10"/>
      <c r="H2" s="10"/>
      <c r="I2" s="21"/>
      <c r="J2" s="21"/>
    </row>
    <row r="3" spans="1:10" s="9" customFormat="1" ht="24" customHeight="1">
      <c r="A3" s="99"/>
      <c r="B3" s="98"/>
      <c r="C3" s="98"/>
      <c r="D3" s="58" t="s">
        <v>78</v>
      </c>
      <c r="E3" s="58" t="s">
        <v>0</v>
      </c>
      <c r="G3" s="20"/>
      <c r="H3" s="20"/>
      <c r="I3" s="21"/>
      <c r="J3" s="21"/>
    </row>
    <row r="4" spans="1:10" s="9" customFormat="1" ht="24" customHeight="1">
      <c r="A4" s="99"/>
      <c r="B4" s="98" t="s">
        <v>108</v>
      </c>
      <c r="C4" s="98"/>
      <c r="D4" s="98"/>
      <c r="E4" s="58" t="s">
        <v>77</v>
      </c>
      <c r="G4" s="20"/>
      <c r="H4" s="20"/>
      <c r="I4" s="21"/>
      <c r="J4" s="21"/>
    </row>
    <row r="5" spans="1:10" s="9" customFormat="1" ht="16.5" customHeight="1">
      <c r="A5" s="59" t="s">
        <v>26</v>
      </c>
      <c r="B5" s="60">
        <f>+B6+B14</f>
        <v>18259.20708896962</v>
      </c>
      <c r="C5" s="60">
        <f>+C6+C14</f>
        <v>14017.28030746078</v>
      </c>
      <c r="D5" s="61">
        <f>+B5-C5</f>
        <v>4241.926781508839</v>
      </c>
      <c r="E5" s="62">
        <f>+(B5-C5)/C5*100</f>
        <v>30.26212423854468</v>
      </c>
      <c r="F5" s="35"/>
      <c r="G5" s="20"/>
      <c r="H5" s="20"/>
      <c r="I5" s="35"/>
      <c r="J5" s="21"/>
    </row>
    <row r="6" spans="1:10" s="9" customFormat="1" ht="16.5" customHeight="1">
      <c r="A6" s="59" t="s">
        <v>27</v>
      </c>
      <c r="B6" s="60">
        <f>SUM(B7:B13)</f>
        <v>16298.442951819998</v>
      </c>
      <c r="C6" s="60">
        <f>SUM(C7:C13)</f>
        <v>12560.0422031</v>
      </c>
      <c r="D6" s="61">
        <f>+B6-C6</f>
        <v>3738.400748719998</v>
      </c>
      <c r="E6" s="62">
        <f>+(B6-C6)/C6*100</f>
        <v>29.76423715994606</v>
      </c>
      <c r="F6" s="35"/>
      <c r="G6" s="20"/>
      <c r="H6" s="20"/>
      <c r="I6" s="35"/>
      <c r="J6" s="21"/>
    </row>
    <row r="7" spans="1:10" s="9" customFormat="1" ht="16.5" customHeight="1">
      <c r="A7" s="63" t="s">
        <v>48</v>
      </c>
      <c r="B7" s="64">
        <v>11515.14279645</v>
      </c>
      <c r="C7" s="64">
        <v>8817.667008739998</v>
      </c>
      <c r="D7" s="66">
        <f aca="true" t="shared" si="0" ref="D7:D14">+B7-C7</f>
        <v>2697.475787710002</v>
      </c>
      <c r="E7" s="67">
        <f aca="true" t="shared" si="1" ref="E7:E14">+(B7-C7)/C7*100</f>
        <v>30.59171757151054</v>
      </c>
      <c r="F7" s="35"/>
      <c r="G7" s="20"/>
      <c r="H7" s="20"/>
      <c r="I7" s="35"/>
      <c r="J7" s="21"/>
    </row>
    <row r="8" spans="1:10" s="9" customFormat="1" ht="16.5" customHeight="1">
      <c r="A8" s="63" t="s">
        <v>81</v>
      </c>
      <c r="B8" s="64">
        <v>1365.3666235399996</v>
      </c>
      <c r="C8" s="64">
        <v>1308.3419064</v>
      </c>
      <c r="D8" s="66">
        <f t="shared" si="0"/>
        <v>57.024717139999666</v>
      </c>
      <c r="E8" s="67">
        <f t="shared" si="1"/>
        <v>4.358548546144747</v>
      </c>
      <c r="G8" s="21"/>
      <c r="H8" s="21"/>
      <c r="I8" s="35"/>
      <c r="J8" s="21"/>
    </row>
    <row r="9" spans="1:10" s="9" customFormat="1" ht="16.5" customHeight="1">
      <c r="A9" s="63" t="s">
        <v>49</v>
      </c>
      <c r="B9" s="64">
        <v>1106.60930522</v>
      </c>
      <c r="C9" s="64">
        <v>1005.0876554199999</v>
      </c>
      <c r="D9" s="66">
        <f t="shared" si="0"/>
        <v>101.52164979999998</v>
      </c>
      <c r="E9" s="67">
        <f t="shared" si="1"/>
        <v>10.100775713694018</v>
      </c>
      <c r="G9" s="35"/>
      <c r="H9" s="35"/>
      <c r="I9" s="35"/>
      <c r="J9" s="21"/>
    </row>
    <row r="10" spans="1:10" s="9" customFormat="1" ht="16.5" customHeight="1">
      <c r="A10" s="63" t="s">
        <v>50</v>
      </c>
      <c r="B10" s="64">
        <v>1297.72577137</v>
      </c>
      <c r="C10" s="64">
        <v>785.47681378</v>
      </c>
      <c r="D10" s="66">
        <f t="shared" si="0"/>
        <v>512.24895759</v>
      </c>
      <c r="E10" s="67">
        <f t="shared" si="1"/>
        <v>65.21503227127377</v>
      </c>
      <c r="J10" s="21"/>
    </row>
    <row r="11" spans="1:10" s="9" customFormat="1" ht="16.5" customHeight="1">
      <c r="A11" s="63" t="s">
        <v>51</v>
      </c>
      <c r="B11" s="64">
        <v>867.51964619</v>
      </c>
      <c r="C11" s="64">
        <v>504.09881449</v>
      </c>
      <c r="D11" s="66">
        <f t="shared" si="0"/>
        <v>363.4208317</v>
      </c>
      <c r="E11" s="67">
        <f t="shared" si="1"/>
        <v>72.09317325367552</v>
      </c>
      <c r="J11" s="21"/>
    </row>
    <row r="12" spans="1:10" s="9" customFormat="1" ht="16.5" customHeight="1">
      <c r="A12" s="63" t="s">
        <v>52</v>
      </c>
      <c r="B12" s="64">
        <v>48.11740654</v>
      </c>
      <c r="C12" s="64">
        <v>46.94749567</v>
      </c>
      <c r="D12" s="66">
        <f t="shared" si="0"/>
        <v>1.1699108699999954</v>
      </c>
      <c r="E12" s="67">
        <f t="shared" si="1"/>
        <v>2.4919558611250525</v>
      </c>
      <c r="J12" s="21"/>
    </row>
    <row r="13" spans="1:10" s="9" customFormat="1" ht="16.5" customHeight="1">
      <c r="A13" s="63" t="s">
        <v>109</v>
      </c>
      <c r="B13" s="64">
        <v>97.96140250999998</v>
      </c>
      <c r="C13" s="64">
        <v>92.4225086</v>
      </c>
      <c r="D13" s="66">
        <f t="shared" si="0"/>
        <v>5.5388939099999845</v>
      </c>
      <c r="E13" s="67">
        <f t="shared" si="1"/>
        <v>5.9930140329473645</v>
      </c>
      <c r="J13" s="21"/>
    </row>
    <row r="14" spans="1:5" s="9" customFormat="1" ht="16.5" customHeight="1" thickBot="1">
      <c r="A14" s="68" t="s">
        <v>46</v>
      </c>
      <c r="B14" s="69">
        <v>1960.76413714962</v>
      </c>
      <c r="C14" s="69">
        <v>1457.23810436078</v>
      </c>
      <c r="D14" s="70">
        <f t="shared" si="0"/>
        <v>503.52603278884</v>
      </c>
      <c r="E14" s="71">
        <f t="shared" si="1"/>
        <v>34.55344952084632</v>
      </c>
    </row>
    <row r="15" spans="1:5" ht="36" customHeight="1" thickTop="1">
      <c r="A15" s="100" t="s">
        <v>110</v>
      </c>
      <c r="B15" s="100"/>
      <c r="C15" s="100"/>
      <c r="D15" s="100"/>
      <c r="E15" s="100"/>
    </row>
    <row r="18" spans="1:5" ht="12">
      <c r="A18" s="96"/>
      <c r="B18" s="96"/>
      <c r="C18" s="96"/>
      <c r="D18" s="96"/>
      <c r="E18" s="96"/>
    </row>
    <row r="19" spans="1:5" ht="12">
      <c r="A19" s="97"/>
      <c r="B19" s="97"/>
      <c r="C19" s="97"/>
      <c r="D19" s="97"/>
      <c r="E19" s="97"/>
    </row>
  </sheetData>
  <sheetProtection/>
  <mergeCells count="8">
    <mergeCell ref="A1:E1"/>
    <mergeCell ref="A18:E19"/>
    <mergeCell ref="D2:E2"/>
    <mergeCell ref="B2:B3"/>
    <mergeCell ref="C2:C3"/>
    <mergeCell ref="A2:A4"/>
    <mergeCell ref="B4:D4"/>
    <mergeCell ref="A15:E15"/>
  </mergeCells>
  <printOptions/>
  <pageMargins left="0.75" right="0.75" top="1" bottom="1" header="0" footer="0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showGridLines="0" workbookViewId="0" topLeftCell="A1">
      <selection activeCell="A18" sqref="A1:L18"/>
    </sheetView>
  </sheetViews>
  <sheetFormatPr defaultColWidth="11.421875" defaultRowHeight="12.75"/>
  <cols>
    <col min="1" max="1" width="14.140625" style="0" customWidth="1"/>
    <col min="2" max="2" width="9.28125" style="0" customWidth="1"/>
    <col min="3" max="8" width="15.00390625" style="0" customWidth="1"/>
    <col min="9" max="10" width="18.7109375" style="0" customWidth="1"/>
    <col min="11" max="12" width="15.00390625" style="0" customWidth="1"/>
  </cols>
  <sheetData>
    <row r="1" spans="1:12" s="13" customFormat="1" ht="43.5" customHeight="1">
      <c r="A1" s="95" t="s">
        <v>112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54.75" customHeight="1">
      <c r="A2" s="72" t="s">
        <v>113</v>
      </c>
      <c r="B2" s="58" t="s">
        <v>1</v>
      </c>
      <c r="C2" s="58" t="s">
        <v>10</v>
      </c>
      <c r="D2" s="58" t="s">
        <v>11</v>
      </c>
      <c r="E2" s="58" t="s">
        <v>12</v>
      </c>
      <c r="F2" s="58" t="s">
        <v>13</v>
      </c>
      <c r="G2" s="58" t="s">
        <v>29</v>
      </c>
      <c r="H2" s="58" t="s">
        <v>30</v>
      </c>
      <c r="I2" s="58" t="s">
        <v>28</v>
      </c>
      <c r="J2" s="58" t="s">
        <v>31</v>
      </c>
      <c r="K2" s="58" t="s">
        <v>32</v>
      </c>
      <c r="L2" s="58" t="s">
        <v>9</v>
      </c>
    </row>
    <row r="3" spans="1:14" ht="19.5" customHeight="1">
      <c r="A3" s="102">
        <v>2009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3"/>
      <c r="N3" s="13"/>
    </row>
    <row r="4" spans="1:14" ht="19.5" customHeight="1">
      <c r="A4" s="63" t="s">
        <v>40</v>
      </c>
      <c r="B4" s="73">
        <v>100</v>
      </c>
      <c r="C4" s="74">
        <v>11.059297674292583</v>
      </c>
      <c r="D4" s="74">
        <v>0.42685588085660686</v>
      </c>
      <c r="E4" s="74">
        <v>4.190549996683256</v>
      </c>
      <c r="F4" s="74">
        <v>15.875821237717663</v>
      </c>
      <c r="G4" s="74">
        <v>1.7713166834706646</v>
      </c>
      <c r="H4" s="74">
        <v>13.305577768010282</v>
      </c>
      <c r="I4" s="74">
        <v>38.37069902389151</v>
      </c>
      <c r="J4" s="74">
        <v>9.55748424646117</v>
      </c>
      <c r="K4" s="74">
        <v>4.023423042149323</v>
      </c>
      <c r="L4" s="74">
        <v>1.4189744464669471</v>
      </c>
      <c r="M4" s="13"/>
      <c r="N4" s="13"/>
    </row>
    <row r="5" spans="1:14" ht="19.5" customHeight="1">
      <c r="A5" s="63" t="s">
        <v>41</v>
      </c>
      <c r="B5" s="73">
        <v>100</v>
      </c>
      <c r="C5" s="74">
        <v>11.715447184801214</v>
      </c>
      <c r="D5" s="74">
        <v>0.2703093315071506</v>
      </c>
      <c r="E5" s="74">
        <v>4.7805844826444535</v>
      </c>
      <c r="F5" s="74">
        <v>17.561183043510102</v>
      </c>
      <c r="G5" s="74">
        <v>1.777550334665448</v>
      </c>
      <c r="H5" s="74">
        <v>13.668532026333471</v>
      </c>
      <c r="I5" s="74">
        <v>35.347807477349434</v>
      </c>
      <c r="J5" s="74">
        <v>8.904382025169593</v>
      </c>
      <c r="K5" s="74">
        <v>3.6994879258251934</v>
      </c>
      <c r="L5" s="74">
        <v>2.2747161681939314</v>
      </c>
      <c r="M5" s="13"/>
      <c r="N5" s="13"/>
    </row>
    <row r="6" spans="1:14" ht="19.5" customHeight="1">
      <c r="A6" s="102">
        <v>2010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3"/>
      <c r="N6" s="13"/>
    </row>
    <row r="7" spans="1:14" ht="19.5" customHeight="1">
      <c r="A7" s="63" t="s">
        <v>42</v>
      </c>
      <c r="B7" s="73">
        <v>100</v>
      </c>
      <c r="C7" s="74">
        <v>10.891624849937315</v>
      </c>
      <c r="D7" s="74">
        <v>0.12412546985409552</v>
      </c>
      <c r="E7" s="74">
        <v>5.0728992017514285</v>
      </c>
      <c r="F7" s="74">
        <v>15.776960594835204</v>
      </c>
      <c r="G7" s="74">
        <v>1.5715044385834358</v>
      </c>
      <c r="H7" s="74">
        <v>13.523704998141529</v>
      </c>
      <c r="I7" s="74">
        <v>36.85154052794026</v>
      </c>
      <c r="J7" s="74">
        <v>10.810217025420371</v>
      </c>
      <c r="K7" s="74">
        <v>3.8046428901517872</v>
      </c>
      <c r="L7" s="74">
        <v>1.5727800033845694</v>
      </c>
      <c r="M7" s="13"/>
      <c r="N7" s="13"/>
    </row>
    <row r="8" spans="1:12" ht="19.5" customHeight="1">
      <c r="A8" s="63" t="s">
        <v>43</v>
      </c>
      <c r="B8" s="73">
        <v>100</v>
      </c>
      <c r="C8" s="74">
        <v>9.896727532597183</v>
      </c>
      <c r="D8" s="74">
        <v>0.13302070458398774</v>
      </c>
      <c r="E8" s="74">
        <v>4.524434308301528</v>
      </c>
      <c r="F8" s="74">
        <v>13.476529201728155</v>
      </c>
      <c r="G8" s="74">
        <v>1.1911918573107392</v>
      </c>
      <c r="H8" s="74">
        <v>13.51826807642179</v>
      </c>
      <c r="I8" s="74">
        <v>43.569292167626365</v>
      </c>
      <c r="J8" s="74">
        <v>8.758580670651284</v>
      </c>
      <c r="K8" s="74">
        <v>3.419196297946171</v>
      </c>
      <c r="L8" s="74">
        <v>1.512759182832812</v>
      </c>
    </row>
    <row r="9" spans="1:12" s="37" customFormat="1" ht="19.5" customHeight="1">
      <c r="A9" s="63" t="s">
        <v>33</v>
      </c>
      <c r="B9" s="73">
        <v>100</v>
      </c>
      <c r="C9" s="74">
        <v>11.413071914585036</v>
      </c>
      <c r="D9" s="74">
        <v>0.08368588586950422</v>
      </c>
      <c r="E9" s="74">
        <v>4.461767774736038</v>
      </c>
      <c r="F9" s="74">
        <v>16.545127664216615</v>
      </c>
      <c r="G9" s="74">
        <v>1.6724780075681303</v>
      </c>
      <c r="H9" s="74">
        <v>13.274404087102857</v>
      </c>
      <c r="I9" s="74">
        <v>38.02027379314667</v>
      </c>
      <c r="J9" s="74">
        <v>9.521595898776262</v>
      </c>
      <c r="K9" s="74">
        <v>3.7036839492458373</v>
      </c>
      <c r="L9" s="74">
        <v>1.303911024753051</v>
      </c>
    </row>
    <row r="10" spans="1:12" s="37" customFormat="1" ht="19.5" customHeight="1">
      <c r="A10" s="63" t="s">
        <v>25</v>
      </c>
      <c r="B10" s="73">
        <v>100</v>
      </c>
      <c r="C10" s="74">
        <v>12.31250192705892</v>
      </c>
      <c r="D10" s="74">
        <v>0.33473303510512975</v>
      </c>
      <c r="E10" s="74">
        <v>4.534137664926012</v>
      </c>
      <c r="F10" s="74">
        <v>17.91336586026581</v>
      </c>
      <c r="G10" s="74">
        <v>2.6311829624272556</v>
      </c>
      <c r="H10" s="74">
        <v>11.573384169122622</v>
      </c>
      <c r="I10" s="74">
        <v>35.957270562899566</v>
      </c>
      <c r="J10" s="74">
        <v>9.616273456246057</v>
      </c>
      <c r="K10" s="74">
        <v>3.595624257886581</v>
      </c>
      <c r="L10" s="74">
        <v>1.5315261040620154</v>
      </c>
    </row>
    <row r="11" spans="1:12" s="37" customFormat="1" ht="19.5" customHeight="1">
      <c r="A11" s="63" t="s">
        <v>34</v>
      </c>
      <c r="B11" s="73">
        <v>100</v>
      </c>
      <c r="C11" s="74">
        <v>13.158948469768553</v>
      </c>
      <c r="D11" s="74">
        <v>0.37378936891532333</v>
      </c>
      <c r="E11" s="74">
        <v>4.2717487743920834</v>
      </c>
      <c r="F11" s="74">
        <v>17.732879016739858</v>
      </c>
      <c r="G11" s="74">
        <v>1.5740260091132545</v>
      </c>
      <c r="H11" s="74">
        <v>13.831869374712433</v>
      </c>
      <c r="I11" s="74">
        <v>35.434712345674214</v>
      </c>
      <c r="J11" s="74">
        <v>8.681171804565983</v>
      </c>
      <c r="K11" s="74">
        <v>3.6941667564285465</v>
      </c>
      <c r="L11" s="74">
        <v>1.2466880796897681</v>
      </c>
    </row>
    <row r="12" spans="1:12" s="37" customFormat="1" ht="19.5" customHeight="1">
      <c r="A12" s="63" t="s">
        <v>35</v>
      </c>
      <c r="B12" s="73">
        <v>100</v>
      </c>
      <c r="C12" s="74">
        <v>12.095593130752897</v>
      </c>
      <c r="D12" s="74">
        <v>0.15595232467441625</v>
      </c>
      <c r="E12" s="74">
        <v>4.6969352559197795</v>
      </c>
      <c r="F12" s="74">
        <v>17.396941522635604</v>
      </c>
      <c r="G12" s="74">
        <v>1.7276177967169584</v>
      </c>
      <c r="H12" s="74">
        <v>10.577553118096072</v>
      </c>
      <c r="I12" s="74">
        <v>38.81640530245947</v>
      </c>
      <c r="J12" s="74">
        <v>9.4877059854073</v>
      </c>
      <c r="K12" s="74">
        <v>3.5286432024761982</v>
      </c>
      <c r="L12" s="74">
        <v>1.5166523608613034</v>
      </c>
    </row>
    <row r="13" spans="1:12" s="37" customFormat="1" ht="19.5" customHeight="1">
      <c r="A13" s="63" t="s">
        <v>36</v>
      </c>
      <c r="B13" s="73">
        <v>100</v>
      </c>
      <c r="C13" s="74">
        <v>12.435817095238187</v>
      </c>
      <c r="D13" s="74">
        <v>0.19187743922882083</v>
      </c>
      <c r="E13" s="74">
        <v>4.788462243681407</v>
      </c>
      <c r="F13" s="74">
        <v>17.54804438132424</v>
      </c>
      <c r="G13" s="74">
        <v>1.5136246780065705</v>
      </c>
      <c r="H13" s="74">
        <v>11.370995198844236</v>
      </c>
      <c r="I13" s="74">
        <v>36.33837754041678</v>
      </c>
      <c r="J13" s="74">
        <v>10.302302404100052</v>
      </c>
      <c r="K13" s="74">
        <v>4.064673133428973</v>
      </c>
      <c r="L13" s="74">
        <v>1.4458258857307291</v>
      </c>
    </row>
    <row r="14" spans="1:12" s="37" customFormat="1" ht="19.5" customHeight="1">
      <c r="A14" s="63" t="s">
        <v>37</v>
      </c>
      <c r="B14" s="73">
        <v>100</v>
      </c>
      <c r="C14" s="74">
        <v>13.880844279212615</v>
      </c>
      <c r="D14" s="74">
        <v>0.5441716596287419</v>
      </c>
      <c r="E14" s="74">
        <v>3.8800338313491807</v>
      </c>
      <c r="F14" s="74">
        <v>19.42657612546257</v>
      </c>
      <c r="G14" s="74">
        <v>2.116174630255693</v>
      </c>
      <c r="H14" s="74">
        <v>11.732863093744418</v>
      </c>
      <c r="I14" s="74">
        <v>34.5813700900488</v>
      </c>
      <c r="J14" s="74">
        <v>9.114181691856727</v>
      </c>
      <c r="K14" s="74">
        <v>3.6981297737256558</v>
      </c>
      <c r="L14" s="74">
        <v>1.0256548247155985</v>
      </c>
    </row>
    <row r="15" spans="1:12" s="37" customFormat="1" ht="19.5" customHeight="1">
      <c r="A15" s="63" t="s">
        <v>38</v>
      </c>
      <c r="B15" s="73">
        <v>100</v>
      </c>
      <c r="C15" s="74">
        <v>14.776236575679071</v>
      </c>
      <c r="D15" s="74">
        <v>0.5960043264065855</v>
      </c>
      <c r="E15" s="74">
        <v>4.1354242076924095</v>
      </c>
      <c r="F15" s="74">
        <v>19.0096112353081</v>
      </c>
      <c r="G15" s="74">
        <v>1.4471187164015975</v>
      </c>
      <c r="H15" s="74">
        <v>12.762130373593509</v>
      </c>
      <c r="I15" s="74">
        <v>33.74774569050988</v>
      </c>
      <c r="J15" s="74">
        <v>8.690402938593868</v>
      </c>
      <c r="K15" s="74">
        <v>3.3040807344258973</v>
      </c>
      <c r="L15" s="74">
        <v>1.5312452013890845</v>
      </c>
    </row>
    <row r="16" spans="1:12" s="37" customFormat="1" ht="19.5" customHeight="1">
      <c r="A16" s="63" t="s">
        <v>39</v>
      </c>
      <c r="B16" s="73">
        <v>100</v>
      </c>
      <c r="C16" s="74">
        <v>14.964759614289552</v>
      </c>
      <c r="D16" s="74">
        <v>0.512354780246672</v>
      </c>
      <c r="E16" s="74">
        <v>4.24344268034338</v>
      </c>
      <c r="F16" s="74">
        <v>17.725241805762266</v>
      </c>
      <c r="G16" s="74">
        <v>1.5380219740092664</v>
      </c>
      <c r="H16" s="74">
        <v>11.274433542121482</v>
      </c>
      <c r="I16" s="74">
        <v>35.65285573938615</v>
      </c>
      <c r="J16" s="74">
        <v>9.207079878191463</v>
      </c>
      <c r="K16" s="74">
        <v>3.216041478760297</v>
      </c>
      <c r="L16" s="74">
        <v>1.6657685068894783</v>
      </c>
    </row>
    <row r="17" spans="1:12" s="37" customFormat="1" ht="19.5" customHeight="1" thickBot="1">
      <c r="A17" s="75" t="s">
        <v>40</v>
      </c>
      <c r="B17" s="76">
        <v>100</v>
      </c>
      <c r="C17" s="77">
        <v>14.513354097273833</v>
      </c>
      <c r="D17" s="77">
        <v>0.21215151819030495</v>
      </c>
      <c r="E17" s="77">
        <v>4.342063366887486</v>
      </c>
      <c r="F17" s="77">
        <v>17.719779471915096</v>
      </c>
      <c r="G17" s="77">
        <v>1.738420901547498</v>
      </c>
      <c r="H17" s="77">
        <v>11.978732922982564</v>
      </c>
      <c r="I17" s="77">
        <v>35.36691989505696</v>
      </c>
      <c r="J17" s="77">
        <v>9.524406555918935</v>
      </c>
      <c r="K17" s="77">
        <v>3.4069885620714446</v>
      </c>
      <c r="L17" s="77">
        <v>1.1971827081558841</v>
      </c>
    </row>
    <row r="18" spans="1:12" ht="30.75" customHeight="1" thickTop="1">
      <c r="A18" s="103" t="s">
        <v>114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13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3.5" customHeight="1">
      <c r="A20" s="17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3.5" customHeight="1">
      <c r="A21" s="17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3:12" ht="13.5" customHeight="1">
      <c r="C22" s="12"/>
      <c r="D22" s="12"/>
      <c r="E22" s="23"/>
      <c r="F22" s="23"/>
      <c r="G22" s="34"/>
      <c r="H22" s="34"/>
      <c r="I22" s="12"/>
      <c r="J22" s="12"/>
      <c r="K22" s="12"/>
      <c r="L22" s="12"/>
    </row>
    <row r="23" spans="1:8" ht="12">
      <c r="A23" s="11"/>
      <c r="B23" s="11"/>
      <c r="C23" s="11"/>
      <c r="D23" s="11"/>
      <c r="E23" s="51"/>
      <c r="F23" s="13"/>
      <c r="G23" s="27"/>
      <c r="H23" s="27"/>
    </row>
    <row r="24" spans="1:12" ht="12">
      <c r="A24" s="2"/>
      <c r="C24" s="25"/>
      <c r="D24" s="25"/>
      <c r="E24" s="25"/>
      <c r="F24" s="25"/>
      <c r="G24" s="25"/>
      <c r="H24" s="24"/>
      <c r="I24" s="24"/>
      <c r="J24" s="25"/>
      <c r="K24" s="25"/>
      <c r="L24" s="25"/>
    </row>
    <row r="25" spans="8:9" ht="12">
      <c r="H25" s="13"/>
      <c r="I25" s="13"/>
    </row>
    <row r="26" spans="8:9" ht="12">
      <c r="H26" s="13"/>
      <c r="I26" s="13"/>
    </row>
  </sheetData>
  <sheetProtection/>
  <mergeCells count="4">
    <mergeCell ref="A1:L1"/>
    <mergeCell ref="A6:L6"/>
    <mergeCell ref="A3:L3"/>
    <mergeCell ref="A18:L18"/>
  </mergeCells>
  <printOptions/>
  <pageMargins left="0.75" right="0.75" top="1" bottom="1" header="0" footer="0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showGridLines="0" workbookViewId="0" topLeftCell="G1">
      <selection activeCell="A1" sqref="A1"/>
    </sheetView>
  </sheetViews>
  <sheetFormatPr defaultColWidth="11.421875" defaultRowHeight="12.75"/>
  <sheetData>
    <row r="1" spans="1:14" ht="12">
      <c r="A1" s="18" t="s">
        <v>104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3:14" ht="12">
      <c r="M4" s="13"/>
      <c r="N4" s="13"/>
    </row>
    <row r="6" spans="12:15" ht="12">
      <c r="L6" s="13"/>
      <c r="M6" s="13"/>
      <c r="N6" s="13"/>
      <c r="O6" s="13"/>
    </row>
    <row r="7" spans="12:15" ht="12">
      <c r="L7" s="13"/>
      <c r="M7" s="13"/>
      <c r="N7" s="13"/>
      <c r="O7" s="13"/>
    </row>
    <row r="8" spans="12:15" ht="12">
      <c r="L8" s="13"/>
      <c r="M8" s="13"/>
      <c r="N8" s="13"/>
      <c r="O8" s="13"/>
    </row>
    <row r="9" spans="12:15" ht="12">
      <c r="L9" s="13"/>
      <c r="M9" s="13"/>
      <c r="N9" s="13"/>
      <c r="O9" s="13"/>
    </row>
    <row r="10" spans="12:15" ht="12">
      <c r="L10" s="13"/>
      <c r="M10" s="13"/>
      <c r="N10" s="13"/>
      <c r="O10" s="13"/>
    </row>
    <row r="11" spans="12:15" ht="12">
      <c r="L11" s="13"/>
      <c r="M11" s="13"/>
      <c r="N11" s="13"/>
      <c r="O11" s="13"/>
    </row>
    <row r="12" spans="12:15" ht="12">
      <c r="L12" s="13"/>
      <c r="M12" s="13"/>
      <c r="N12" s="27"/>
      <c r="O12" s="27"/>
    </row>
    <row r="13" spans="12:13" ht="12">
      <c r="L13" s="13"/>
      <c r="M13" s="13"/>
    </row>
    <row r="14" spans="12:13" ht="12">
      <c r="L14" s="13"/>
      <c r="M14" s="13"/>
    </row>
    <row r="21" ht="12">
      <c r="M21" s="13"/>
    </row>
    <row r="30" spans="1:10" ht="12">
      <c r="A30" s="101" t="s">
        <v>45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2" s="13" customFormat="1" ht="1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19"/>
    </row>
    <row r="32" spans="1:12" s="13" customFormat="1" ht="30" customHeight="1">
      <c r="A32" s="4" t="s">
        <v>9</v>
      </c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50"/>
      <c r="L32" s="19"/>
    </row>
    <row r="33" spans="1:12" s="13" customFormat="1" ht="12">
      <c r="A33" s="32">
        <v>1.413635807496754</v>
      </c>
      <c r="B33" s="32">
        <v>12.758134498763013</v>
      </c>
      <c r="C33" s="32">
        <v>0.29653331933668925</v>
      </c>
      <c r="D33" s="32">
        <v>4.450122664543703</v>
      </c>
      <c r="E33" s="32">
        <v>17.29736880729032</v>
      </c>
      <c r="F33" s="32">
        <v>1.701941997449127</v>
      </c>
      <c r="G33" s="32">
        <v>12.310758086807594</v>
      </c>
      <c r="H33" s="32">
        <v>36.75788760501501</v>
      </c>
      <c r="I33" s="32">
        <v>9.428538028157119</v>
      </c>
      <c r="J33" s="32">
        <v>3.5850791851406716</v>
      </c>
      <c r="K33" s="50"/>
      <c r="L33" s="19"/>
    </row>
    <row r="34" spans="1:12" s="13" customFormat="1" ht="1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19"/>
    </row>
    <row r="35" spans="1:12" s="13" customFormat="1" ht="1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19"/>
    </row>
    <row r="36" spans="1:12" s="13" customFormat="1" ht="1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5"/>
    </row>
    <row r="37" spans="1:12" s="13" customFormat="1" ht="1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1" s="13" customFormat="1" ht="1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4"/>
    </row>
    <row r="39" spans="1:11" s="13" customFormat="1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4"/>
    </row>
    <row r="40" spans="1:11" s="13" customFormat="1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</sheetData>
  <sheetProtection/>
  <mergeCells count="1">
    <mergeCell ref="A30:J30"/>
  </mergeCells>
  <printOptions/>
  <pageMargins left="0.7500000000000001" right="0.7500000000000001" top="1" bottom="1" header="0" footer="0"/>
  <pageSetup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showGridLines="0" workbookViewId="0" topLeftCell="A1">
      <selection activeCell="A1" sqref="A1:C7"/>
    </sheetView>
  </sheetViews>
  <sheetFormatPr defaultColWidth="11.421875" defaultRowHeight="12.75"/>
  <cols>
    <col min="1" max="1" width="31.421875" style="0" customWidth="1"/>
    <col min="2" max="3" width="16.8515625" style="0" customWidth="1"/>
  </cols>
  <sheetData>
    <row r="1" spans="1:4" ht="52.5" customHeight="1">
      <c r="A1" s="95" t="s">
        <v>115</v>
      </c>
      <c r="B1" s="95"/>
      <c r="C1" s="95"/>
      <c r="D1" s="1"/>
    </row>
    <row r="2" spans="1:6" ht="33.75" customHeight="1">
      <c r="A2" s="99" t="s">
        <v>2</v>
      </c>
      <c r="B2" s="58" t="s">
        <v>19</v>
      </c>
      <c r="C2" s="58" t="s">
        <v>20</v>
      </c>
      <c r="D2" s="14"/>
      <c r="E2" s="13"/>
      <c r="F2" s="13"/>
    </row>
    <row r="3" spans="1:6" ht="27" customHeight="1">
      <c r="A3" s="99"/>
      <c r="B3" s="58" t="s">
        <v>108</v>
      </c>
      <c r="C3" s="58" t="s">
        <v>77</v>
      </c>
      <c r="D3" s="14"/>
      <c r="E3" s="13"/>
      <c r="F3" s="13"/>
    </row>
    <row r="4" spans="1:6" ht="18.75" customHeight="1">
      <c r="A4" s="59" t="s">
        <v>1</v>
      </c>
      <c r="B4" s="78">
        <f>+B5+B6</f>
        <v>18259.20708896962</v>
      </c>
      <c r="C4" s="79">
        <f>+C5+C6</f>
        <v>99.99999999999999</v>
      </c>
      <c r="D4" s="13"/>
      <c r="E4" s="13"/>
      <c r="F4" s="13"/>
    </row>
    <row r="5" spans="1:6" ht="18.75" customHeight="1">
      <c r="A5" s="63" t="s">
        <v>116</v>
      </c>
      <c r="B5" s="80">
        <v>16298.442951819998</v>
      </c>
      <c r="C5" s="81">
        <f>+B5/B4*100</f>
        <v>89.26150446952256</v>
      </c>
      <c r="D5" s="36"/>
      <c r="E5" s="13"/>
      <c r="F5" s="13"/>
    </row>
    <row r="6" spans="1:6" ht="18.75" customHeight="1" thickBot="1">
      <c r="A6" s="75" t="s">
        <v>117</v>
      </c>
      <c r="B6" s="82">
        <v>1960.76413714962</v>
      </c>
      <c r="C6" s="83">
        <f>+B6/B4*100</f>
        <v>10.738495530477426</v>
      </c>
      <c r="D6" s="23"/>
      <c r="E6" s="13"/>
      <c r="F6" s="13"/>
    </row>
    <row r="7" spans="1:3" ht="39" customHeight="1" thickTop="1">
      <c r="A7" s="100" t="s">
        <v>110</v>
      </c>
      <c r="B7" s="100"/>
      <c r="C7" s="100"/>
    </row>
  </sheetData>
  <sheetProtection/>
  <mergeCells count="3">
    <mergeCell ref="A1:C1"/>
    <mergeCell ref="A2:A3"/>
    <mergeCell ref="A7:C7"/>
  </mergeCells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="150" zoomScaleNormal="150" workbookViewId="0" topLeftCell="A1">
      <selection activeCell="A8" sqref="A1:D8"/>
    </sheetView>
  </sheetViews>
  <sheetFormatPr defaultColWidth="11.421875" defaultRowHeight="12.75"/>
  <cols>
    <col min="1" max="1" width="31.28125" style="0" customWidth="1"/>
    <col min="2" max="4" width="13.00390625" style="0" customWidth="1"/>
  </cols>
  <sheetData>
    <row r="1" spans="1:4" ht="42" customHeight="1">
      <c r="A1" s="95" t="s">
        <v>118</v>
      </c>
      <c r="B1" s="95"/>
      <c r="C1" s="95"/>
      <c r="D1" s="95"/>
    </row>
    <row r="2" spans="1:8" ht="31.5" customHeight="1">
      <c r="A2" s="99" t="s">
        <v>119</v>
      </c>
      <c r="B2" s="58">
        <v>2010</v>
      </c>
      <c r="C2" s="58">
        <v>2009</v>
      </c>
      <c r="D2" s="58" t="s">
        <v>21</v>
      </c>
      <c r="E2" s="13"/>
      <c r="F2" s="26"/>
      <c r="G2" s="26"/>
      <c r="H2" s="27"/>
    </row>
    <row r="3" spans="1:8" ht="19.5" customHeight="1">
      <c r="A3" s="99"/>
      <c r="B3" s="98" t="s">
        <v>108</v>
      </c>
      <c r="C3" s="98"/>
      <c r="D3" s="58" t="s">
        <v>77</v>
      </c>
      <c r="E3" s="13"/>
      <c r="F3" s="26"/>
      <c r="G3" s="26"/>
      <c r="H3" s="13"/>
    </row>
    <row r="4" spans="1:8" ht="22.5" customHeight="1">
      <c r="A4" s="84" t="s">
        <v>24</v>
      </c>
      <c r="B4" s="85">
        <v>76711.07223874997</v>
      </c>
      <c r="C4" s="85">
        <v>61393.67964690003</v>
      </c>
      <c r="D4" s="86">
        <f>+(B4-C4)/C4*100</f>
        <v>24.949461703462763</v>
      </c>
      <c r="E4" s="24"/>
      <c r="F4" s="26"/>
      <c r="G4" s="26"/>
      <c r="H4" s="13"/>
    </row>
    <row r="5" spans="1:8" ht="22.5" customHeight="1" thickBot="1">
      <c r="A5" s="87" t="s">
        <v>44</v>
      </c>
      <c r="B5" s="88">
        <v>11515.14279645</v>
      </c>
      <c r="C5" s="88">
        <v>8817.667008739998</v>
      </c>
      <c r="D5" s="89">
        <f>+(B5-C5)/C5*100</f>
        <v>30.59171757151054</v>
      </c>
      <c r="E5" s="13"/>
      <c r="F5" s="28"/>
      <c r="G5" s="28"/>
      <c r="H5" s="27"/>
    </row>
    <row r="6" spans="1:7" ht="16.5" customHeight="1" thickTop="1">
      <c r="A6" s="104" t="s">
        <v>120</v>
      </c>
      <c r="B6" s="104"/>
      <c r="C6" s="104"/>
      <c r="D6" s="104"/>
      <c r="E6" s="13"/>
      <c r="F6" s="27"/>
      <c r="G6" s="27"/>
    </row>
    <row r="7" spans="1:7" ht="22.5" customHeight="1">
      <c r="A7" s="105" t="s">
        <v>121</v>
      </c>
      <c r="B7" s="105"/>
      <c r="C7" s="105"/>
      <c r="D7" s="105"/>
      <c r="F7" s="13"/>
      <c r="G7" s="13"/>
    </row>
    <row r="8" spans="1:4" ht="7.5" customHeight="1">
      <c r="A8" s="106"/>
      <c r="B8" s="106"/>
      <c r="C8" s="106"/>
      <c r="D8" s="106"/>
    </row>
  </sheetData>
  <sheetProtection/>
  <mergeCells count="6">
    <mergeCell ref="A6:D6"/>
    <mergeCell ref="A7:D7"/>
    <mergeCell ref="A8:D8"/>
    <mergeCell ref="A1:D1"/>
    <mergeCell ref="A2:A3"/>
    <mergeCell ref="B3:C3"/>
  </mergeCells>
  <printOptions/>
  <pageMargins left="0.75" right="0.75" top="1" bottom="1" header="0" footer="0"/>
  <pageSetup horizontalDpi="1200" verticalDpi="1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18"/>
  <sheetViews>
    <sheetView showGridLines="0" tabSelected="1" zoomScale="150" zoomScaleNormal="150" workbookViewId="0" topLeftCell="A1">
      <selection activeCell="A1" sqref="A1:E29"/>
    </sheetView>
  </sheetViews>
  <sheetFormatPr defaultColWidth="11.421875" defaultRowHeight="12.75"/>
  <cols>
    <col min="1" max="5" width="15.8515625" style="0" customWidth="1"/>
    <col min="7" max="7" width="11.7109375" style="0" bestFit="1" customWidth="1"/>
    <col min="8" max="8" width="9.140625" style="0" bestFit="1" customWidth="1"/>
  </cols>
  <sheetData>
    <row r="1" spans="1:5" ht="51" customHeight="1">
      <c r="A1" s="95" t="s">
        <v>122</v>
      </c>
      <c r="B1" s="95"/>
      <c r="C1" s="95"/>
      <c r="D1" s="95"/>
      <c r="E1" s="95"/>
    </row>
    <row r="2" spans="1:12" ht="36" customHeight="1">
      <c r="A2" s="99" t="s">
        <v>23</v>
      </c>
      <c r="B2" s="58">
        <v>2010</v>
      </c>
      <c r="C2" s="58">
        <v>2009</v>
      </c>
      <c r="D2" s="58" t="s">
        <v>22</v>
      </c>
      <c r="E2" s="58" t="s">
        <v>21</v>
      </c>
      <c r="F2" s="27"/>
      <c r="G2" s="27"/>
      <c r="H2" s="27"/>
      <c r="I2" s="27"/>
      <c r="J2" s="27"/>
      <c r="K2" s="27"/>
      <c r="L2" s="27"/>
    </row>
    <row r="3" spans="1:14" ht="19.5" customHeight="1">
      <c r="A3" s="99"/>
      <c r="B3" s="98" t="s">
        <v>108</v>
      </c>
      <c r="C3" s="98"/>
      <c r="D3" s="98"/>
      <c r="E3" s="58" t="s">
        <v>77</v>
      </c>
      <c r="F3" s="27"/>
      <c r="G3" s="27"/>
      <c r="H3" s="13"/>
      <c r="J3" s="39"/>
      <c r="K3" s="39"/>
      <c r="L3" s="38"/>
      <c r="M3" s="38"/>
      <c r="N3" s="29"/>
    </row>
    <row r="4" spans="1:14" ht="13.5" customHeight="1">
      <c r="A4" s="90" t="s">
        <v>123</v>
      </c>
      <c r="B4" s="91">
        <f>SUM(B5:B28)</f>
        <v>101425.95631797964</v>
      </c>
      <c r="C4" s="91">
        <f>SUM(C5:C28)</f>
        <v>75667.82396940999</v>
      </c>
      <c r="D4" s="78">
        <f>+B4-C4</f>
        <v>25758.13234856965</v>
      </c>
      <c r="E4" s="92">
        <f>+(B4-C4)/C4*100</f>
        <v>34.04106395207402</v>
      </c>
      <c r="F4" s="27"/>
      <c r="G4" s="27"/>
      <c r="H4" s="13"/>
      <c r="I4" s="27"/>
      <c r="K4" s="27"/>
      <c r="L4" s="33"/>
      <c r="N4" s="29"/>
    </row>
    <row r="5" spans="1:15" ht="13.5" customHeight="1">
      <c r="A5" s="93" t="s">
        <v>53</v>
      </c>
      <c r="B5" s="85">
        <v>19946.945688399992</v>
      </c>
      <c r="C5" s="85">
        <v>15090.838768669988</v>
      </c>
      <c r="D5" s="80">
        <f>+B5-C5</f>
        <v>4856.106919730004</v>
      </c>
      <c r="E5" s="86">
        <f>+(B5-C5)/C5*100</f>
        <v>32.17917170920772</v>
      </c>
      <c r="F5" s="30"/>
      <c r="G5" s="16"/>
      <c r="H5" s="16"/>
      <c r="I5" s="30"/>
      <c r="J5" s="16"/>
      <c r="K5" s="16"/>
      <c r="L5" s="16"/>
      <c r="M5" s="29"/>
      <c r="N5" s="25"/>
      <c r="O5" s="25"/>
    </row>
    <row r="6" spans="1:15" ht="13.5" customHeight="1">
      <c r="A6" s="93" t="s">
        <v>54</v>
      </c>
      <c r="B6" s="85">
        <v>2681.0178471999993</v>
      </c>
      <c r="C6" s="85">
        <v>1996.8090523499993</v>
      </c>
      <c r="D6" s="80">
        <f>+B6-C6</f>
        <v>684.20879485</v>
      </c>
      <c r="E6" s="86">
        <f aca="true" t="shared" si="0" ref="E6:E28">+(B6-C6)/C6*100</f>
        <v>34.265108826743855</v>
      </c>
      <c r="F6" s="30"/>
      <c r="G6" s="16"/>
      <c r="H6" s="16"/>
      <c r="I6" s="30"/>
      <c r="J6" s="16"/>
      <c r="K6" s="16"/>
      <c r="L6" s="16"/>
      <c r="M6" s="29"/>
      <c r="N6" s="25"/>
      <c r="O6" s="25"/>
    </row>
    <row r="7" spans="1:15" ht="13.5" customHeight="1">
      <c r="A7" s="93" t="s">
        <v>55</v>
      </c>
      <c r="B7" s="85">
        <v>8820.787257700002</v>
      </c>
      <c r="C7" s="85">
        <v>6542.311348640002</v>
      </c>
      <c r="D7" s="80">
        <f aca="true" t="shared" si="1" ref="D7:D28">+B7-C7</f>
        <v>2278.47590906</v>
      </c>
      <c r="E7" s="86">
        <f t="shared" si="0"/>
        <v>34.82677279695109</v>
      </c>
      <c r="F7" s="30"/>
      <c r="G7" s="16"/>
      <c r="H7" s="16"/>
      <c r="I7" s="30"/>
      <c r="J7" s="16"/>
      <c r="K7" s="16"/>
      <c r="L7" s="16"/>
      <c r="M7" s="29"/>
      <c r="N7" s="25"/>
      <c r="O7" s="25"/>
    </row>
    <row r="8" spans="1:15" ht="13.5" customHeight="1">
      <c r="A8" s="93" t="s">
        <v>56</v>
      </c>
      <c r="B8" s="85">
        <v>3821.467570100001</v>
      </c>
      <c r="C8" s="85">
        <v>2837.5377368500012</v>
      </c>
      <c r="D8" s="80">
        <f t="shared" si="1"/>
        <v>983.9298332499998</v>
      </c>
      <c r="E8" s="86">
        <f t="shared" si="0"/>
        <v>34.67548009924538</v>
      </c>
      <c r="F8" s="30"/>
      <c r="G8" s="16"/>
      <c r="H8" s="16"/>
      <c r="I8" s="30"/>
      <c r="J8" s="16"/>
      <c r="K8" s="16"/>
      <c r="L8" s="16"/>
      <c r="M8" s="29"/>
      <c r="N8" s="25"/>
      <c r="O8" s="25"/>
    </row>
    <row r="9" spans="1:15" ht="13.5" customHeight="1">
      <c r="A9" s="93" t="s">
        <v>57</v>
      </c>
      <c r="B9" s="85">
        <v>4979.743335500001</v>
      </c>
      <c r="C9" s="85">
        <v>3686.174252760001</v>
      </c>
      <c r="D9" s="80">
        <f t="shared" si="1"/>
        <v>1293.5690827400003</v>
      </c>
      <c r="E9" s="86">
        <f t="shared" si="0"/>
        <v>35.09245613582831</v>
      </c>
      <c r="F9" s="30"/>
      <c r="G9" s="16"/>
      <c r="H9" s="16"/>
      <c r="I9" s="30"/>
      <c r="J9" s="16"/>
      <c r="K9" s="16"/>
      <c r="L9" s="16"/>
      <c r="M9" s="29"/>
      <c r="N9" s="25"/>
      <c r="O9" s="25"/>
    </row>
    <row r="10" spans="1:15" ht="13.5" customHeight="1">
      <c r="A10" s="93" t="s">
        <v>58</v>
      </c>
      <c r="B10" s="85">
        <v>1678.1026350000002</v>
      </c>
      <c r="C10" s="85">
        <v>1256.5501199499997</v>
      </c>
      <c r="D10" s="80">
        <f t="shared" si="1"/>
        <v>421.55251505000047</v>
      </c>
      <c r="E10" s="86">
        <f t="shared" si="0"/>
        <v>33.54840434592253</v>
      </c>
      <c r="F10" s="30"/>
      <c r="G10" s="16"/>
      <c r="H10" s="16"/>
      <c r="I10" s="30"/>
      <c r="J10" s="16"/>
      <c r="K10" s="16"/>
      <c r="L10" s="16"/>
      <c r="M10" s="29"/>
      <c r="N10" s="25"/>
      <c r="O10" s="25"/>
    </row>
    <row r="11" spans="1:15" ht="13.5" customHeight="1">
      <c r="A11" s="93" t="s">
        <v>59</v>
      </c>
      <c r="B11" s="85">
        <v>4864.929962</v>
      </c>
      <c r="C11" s="85">
        <v>3615.6566327300006</v>
      </c>
      <c r="D11" s="80">
        <f t="shared" si="1"/>
        <v>1249.2733292699995</v>
      </c>
      <c r="E11" s="86">
        <f t="shared" si="0"/>
        <v>34.55176904690576</v>
      </c>
      <c r="F11" s="30"/>
      <c r="G11" s="16"/>
      <c r="H11" s="16"/>
      <c r="I11" s="30"/>
      <c r="J11" s="16"/>
      <c r="K11" s="16"/>
      <c r="L11" s="16"/>
      <c r="M11" s="29"/>
      <c r="N11" s="25"/>
      <c r="O11" s="25"/>
    </row>
    <row r="12" spans="1:15" ht="13.5" customHeight="1">
      <c r="A12" s="93" t="s">
        <v>60</v>
      </c>
      <c r="B12" s="85">
        <v>3609.7260444000012</v>
      </c>
      <c r="C12" s="85">
        <v>2680.4713270399993</v>
      </c>
      <c r="D12" s="80">
        <f t="shared" si="1"/>
        <v>929.2547173600019</v>
      </c>
      <c r="E12" s="86">
        <f t="shared" si="0"/>
        <v>34.667586554121534</v>
      </c>
      <c r="F12" s="30"/>
      <c r="G12" s="16"/>
      <c r="H12" s="16"/>
      <c r="I12" s="30"/>
      <c r="J12" s="16"/>
      <c r="K12" s="16"/>
      <c r="L12" s="16"/>
      <c r="M12" s="29"/>
      <c r="N12" s="25"/>
      <c r="O12" s="25"/>
    </row>
    <row r="13" spans="1:15" ht="13.5" customHeight="1">
      <c r="A13" s="93" t="s">
        <v>61</v>
      </c>
      <c r="B13" s="85">
        <v>2869.783979099999</v>
      </c>
      <c r="C13" s="85">
        <v>2135.9445138499996</v>
      </c>
      <c r="D13" s="80">
        <f t="shared" si="1"/>
        <v>733.8394652499996</v>
      </c>
      <c r="E13" s="86">
        <f t="shared" si="0"/>
        <v>34.35667268000646</v>
      </c>
      <c r="F13" s="16"/>
      <c r="G13" s="16"/>
      <c r="H13" s="16"/>
      <c r="I13" s="30"/>
      <c r="J13" s="16"/>
      <c r="K13" s="16"/>
      <c r="L13" s="16"/>
      <c r="M13" s="29"/>
      <c r="N13" s="25"/>
      <c r="O13" s="25"/>
    </row>
    <row r="14" spans="1:15" ht="13.5" customHeight="1">
      <c r="A14" s="93" t="s">
        <v>62</v>
      </c>
      <c r="B14" s="85">
        <v>1874.8347880999997</v>
      </c>
      <c r="C14" s="85">
        <v>1397.6060114600004</v>
      </c>
      <c r="D14" s="80">
        <f t="shared" si="1"/>
        <v>477.2287766399993</v>
      </c>
      <c r="E14" s="86">
        <f t="shared" si="0"/>
        <v>34.146159413085606</v>
      </c>
      <c r="F14" s="16"/>
      <c r="G14" s="16"/>
      <c r="H14" s="16"/>
      <c r="I14" s="30"/>
      <c r="J14" s="16"/>
      <c r="K14" s="16"/>
      <c r="L14" s="16"/>
      <c r="M14" s="29"/>
      <c r="N14" s="25"/>
      <c r="O14" s="25"/>
    </row>
    <row r="15" spans="1:15" ht="13.5" customHeight="1">
      <c r="A15" s="93" t="s">
        <v>63</v>
      </c>
      <c r="B15" s="85">
        <v>2049.019521700001</v>
      </c>
      <c r="C15" s="85">
        <v>1529.0132347899994</v>
      </c>
      <c r="D15" s="80">
        <f t="shared" si="1"/>
        <v>520.0062869100016</v>
      </c>
      <c r="E15" s="86">
        <f t="shared" si="0"/>
        <v>34.00927311014553</v>
      </c>
      <c r="F15" s="16"/>
      <c r="G15" s="16"/>
      <c r="H15" s="16"/>
      <c r="I15" s="30"/>
      <c r="J15" s="16"/>
      <c r="K15" s="16"/>
      <c r="L15" s="16"/>
      <c r="M15" s="29"/>
      <c r="N15" s="25"/>
      <c r="O15" s="25"/>
    </row>
    <row r="16" spans="1:15" ht="13.5" customHeight="1">
      <c r="A16" s="93" t="s">
        <v>64</v>
      </c>
      <c r="B16" s="85">
        <v>4179.967588800001</v>
      </c>
      <c r="C16" s="85">
        <v>3107.348074690001</v>
      </c>
      <c r="D16" s="80">
        <f t="shared" si="1"/>
        <v>1072.6195141100002</v>
      </c>
      <c r="E16" s="86">
        <f t="shared" si="0"/>
        <v>34.51880794580788</v>
      </c>
      <c r="F16" s="16"/>
      <c r="G16" s="16"/>
      <c r="H16" s="16"/>
      <c r="I16" s="30"/>
      <c r="J16" s="16"/>
      <c r="K16" s="16"/>
      <c r="L16" s="16"/>
      <c r="M16" s="29"/>
      <c r="N16" s="25"/>
      <c r="O16" s="25"/>
    </row>
    <row r="17" spans="1:15" ht="13.5" customHeight="1">
      <c r="A17" s="93" t="s">
        <v>65</v>
      </c>
      <c r="B17" s="85">
        <v>3431.705769100001</v>
      </c>
      <c r="C17" s="85">
        <v>2552.88746043</v>
      </c>
      <c r="D17" s="80">
        <f t="shared" si="1"/>
        <v>878.818308670001</v>
      </c>
      <c r="E17" s="86">
        <f t="shared" si="0"/>
        <v>34.42448295476275</v>
      </c>
      <c r="F17" s="16"/>
      <c r="G17" s="16"/>
      <c r="H17" s="16"/>
      <c r="I17" s="30"/>
      <c r="J17" s="16"/>
      <c r="K17" s="16"/>
      <c r="L17" s="16"/>
      <c r="M17" s="29"/>
      <c r="N17" s="25"/>
      <c r="O17" s="25"/>
    </row>
    <row r="18" spans="1:15" ht="13.5" customHeight="1">
      <c r="A18" s="93" t="s">
        <v>66</v>
      </c>
      <c r="B18" s="85">
        <v>1824.6540177000002</v>
      </c>
      <c r="C18" s="85">
        <v>1361.6269671899995</v>
      </c>
      <c r="D18" s="80">
        <f t="shared" si="1"/>
        <v>463.02705051000066</v>
      </c>
      <c r="E18" s="86">
        <f t="shared" si="0"/>
        <v>34.00542598429534</v>
      </c>
      <c r="F18" s="16"/>
      <c r="G18" s="16"/>
      <c r="H18" s="16"/>
      <c r="I18" s="30"/>
      <c r="J18" s="16"/>
      <c r="K18" s="16"/>
      <c r="L18" s="16"/>
      <c r="M18" s="29"/>
      <c r="N18" s="25"/>
      <c r="O18" s="25"/>
    </row>
    <row r="19" spans="1:15" ht="13.5" customHeight="1">
      <c r="A19" s="93" t="s">
        <v>67</v>
      </c>
      <c r="B19" s="85">
        <v>2535.5654165999995</v>
      </c>
      <c r="C19" s="85">
        <v>1884.8636111300007</v>
      </c>
      <c r="D19" s="80">
        <f t="shared" si="1"/>
        <v>650.7018054699988</v>
      </c>
      <c r="E19" s="86">
        <f t="shared" si="0"/>
        <v>34.52248754910677</v>
      </c>
      <c r="F19" s="16"/>
      <c r="G19" s="16"/>
      <c r="H19" s="16"/>
      <c r="I19" s="30"/>
      <c r="J19" s="16"/>
      <c r="K19" s="16"/>
      <c r="L19" s="16"/>
      <c r="M19" s="29"/>
      <c r="N19" s="25"/>
      <c r="O19" s="25"/>
    </row>
    <row r="20" spans="1:15" ht="13.5" customHeight="1">
      <c r="A20" s="93" t="s">
        <v>68</v>
      </c>
      <c r="B20" s="85">
        <v>3931.6232968000018</v>
      </c>
      <c r="C20" s="85">
        <v>2916.5055983500015</v>
      </c>
      <c r="D20" s="80">
        <f t="shared" si="1"/>
        <v>1015.1176984500003</v>
      </c>
      <c r="E20" s="86">
        <f t="shared" si="0"/>
        <v>34.8059574795364</v>
      </c>
      <c r="F20" s="16"/>
      <c r="G20" s="16"/>
      <c r="H20" s="16"/>
      <c r="I20" s="30"/>
      <c r="J20" s="16"/>
      <c r="K20" s="16"/>
      <c r="L20" s="16"/>
      <c r="M20" s="29"/>
      <c r="N20" s="25"/>
      <c r="O20" s="25"/>
    </row>
    <row r="21" spans="1:15" ht="13.5" customHeight="1">
      <c r="A21" s="93" t="s">
        <v>69</v>
      </c>
      <c r="B21" s="85">
        <v>3315.5042178000012</v>
      </c>
      <c r="C21" s="85">
        <v>2462.9636608399996</v>
      </c>
      <c r="D21" s="80">
        <f t="shared" si="1"/>
        <v>852.5405569600016</v>
      </c>
      <c r="E21" s="86">
        <f t="shared" si="0"/>
        <v>34.61441882050507</v>
      </c>
      <c r="F21" s="16"/>
      <c r="G21" s="16"/>
      <c r="H21" s="16"/>
      <c r="I21" s="30"/>
      <c r="J21" s="16"/>
      <c r="K21" s="16"/>
      <c r="L21" s="16"/>
      <c r="M21" s="29"/>
      <c r="N21" s="25"/>
      <c r="O21" s="25"/>
    </row>
    <row r="22" spans="1:15" ht="13.5" customHeight="1">
      <c r="A22" s="93" t="s">
        <v>70</v>
      </c>
      <c r="B22" s="85">
        <v>2274.2078817999995</v>
      </c>
      <c r="C22" s="85">
        <v>1692.0103628200006</v>
      </c>
      <c r="D22" s="80">
        <f t="shared" si="1"/>
        <v>582.1975189799989</v>
      </c>
      <c r="E22" s="86">
        <f t="shared" si="0"/>
        <v>34.408626080142646</v>
      </c>
      <c r="F22" s="16"/>
      <c r="G22" s="16"/>
      <c r="H22" s="16"/>
      <c r="I22" s="30"/>
      <c r="J22" s="16"/>
      <c r="K22" s="16"/>
      <c r="L22" s="16"/>
      <c r="M22" s="29"/>
      <c r="N22" s="25"/>
      <c r="O22" s="25"/>
    </row>
    <row r="23" spans="1:15" ht="13.5" customHeight="1">
      <c r="A23" s="93" t="s">
        <v>71</v>
      </c>
      <c r="B23" s="85">
        <v>1649.8174880000001</v>
      </c>
      <c r="C23" s="85">
        <v>1251.1776334700003</v>
      </c>
      <c r="D23" s="80">
        <f t="shared" si="1"/>
        <v>398.63985452999987</v>
      </c>
      <c r="E23" s="86">
        <f t="shared" si="0"/>
        <v>31.861171736615617</v>
      </c>
      <c r="F23" s="16"/>
      <c r="G23" s="16"/>
      <c r="H23" s="16"/>
      <c r="I23" s="30"/>
      <c r="J23" s="16"/>
      <c r="K23" s="16"/>
      <c r="L23" s="16"/>
      <c r="M23" s="29"/>
      <c r="N23" s="25"/>
      <c r="O23" s="25"/>
    </row>
    <row r="24" spans="1:15" ht="13.5" customHeight="1">
      <c r="A24" s="93" t="s">
        <v>72</v>
      </c>
      <c r="B24" s="85">
        <v>8967.313509599997</v>
      </c>
      <c r="C24" s="85">
        <v>6662.489979719998</v>
      </c>
      <c r="D24" s="80">
        <f t="shared" si="1"/>
        <v>2304.823529879999</v>
      </c>
      <c r="E24" s="86">
        <f t="shared" si="0"/>
        <v>34.59402621085613</v>
      </c>
      <c r="F24" s="16"/>
      <c r="G24" s="16"/>
      <c r="H24" s="16"/>
      <c r="I24" s="30"/>
      <c r="J24" s="16"/>
      <c r="K24" s="16"/>
      <c r="L24" s="16"/>
      <c r="M24" s="29"/>
      <c r="N24" s="25"/>
      <c r="O24" s="25"/>
    </row>
    <row r="25" spans="1:15" ht="13.5" customHeight="1">
      <c r="A25" s="93" t="s">
        <v>73</v>
      </c>
      <c r="B25" s="85">
        <v>4133.125156800001</v>
      </c>
      <c r="C25" s="85">
        <v>3066.2618368500007</v>
      </c>
      <c r="D25" s="80">
        <f t="shared" si="1"/>
        <v>1066.86331995</v>
      </c>
      <c r="E25" s="86">
        <f t="shared" si="0"/>
        <v>34.79361439811019</v>
      </c>
      <c r="F25" s="16"/>
      <c r="G25" s="16"/>
      <c r="H25" s="16"/>
      <c r="I25" s="30"/>
      <c r="J25" s="16"/>
      <c r="K25" s="16"/>
      <c r="L25" s="16"/>
      <c r="M25" s="29"/>
      <c r="N25" s="25"/>
      <c r="O25" s="25"/>
    </row>
    <row r="26" spans="1:15" ht="13.5" customHeight="1">
      <c r="A26" s="93" t="s">
        <v>74</v>
      </c>
      <c r="B26" s="85">
        <v>4759.1855436999995</v>
      </c>
      <c r="C26" s="85">
        <v>3532.1276895300016</v>
      </c>
      <c r="D26" s="80">
        <f t="shared" si="1"/>
        <v>1227.0578541699979</v>
      </c>
      <c r="E26" s="86">
        <f t="shared" si="0"/>
        <v>34.739906425446215</v>
      </c>
      <c r="F26" s="16"/>
      <c r="G26" s="16"/>
      <c r="H26" s="16"/>
      <c r="I26" s="30"/>
      <c r="J26" s="16"/>
      <c r="K26" s="16"/>
      <c r="L26" s="16"/>
      <c r="M26" s="29"/>
      <c r="N26" s="25"/>
      <c r="O26" s="25"/>
    </row>
    <row r="27" spans="1:15" ht="13.5" customHeight="1">
      <c r="A27" s="93" t="s">
        <v>75</v>
      </c>
      <c r="B27" s="85">
        <v>1266.1637816000004</v>
      </c>
      <c r="C27" s="85">
        <v>951.4480953</v>
      </c>
      <c r="D27" s="80">
        <f t="shared" si="1"/>
        <v>314.71568630000047</v>
      </c>
      <c r="E27" s="86">
        <f t="shared" si="0"/>
        <v>33.07754651616259</v>
      </c>
      <c r="F27" s="16"/>
      <c r="G27" s="16"/>
      <c r="H27" s="16"/>
      <c r="I27" s="30"/>
      <c r="J27" s="16"/>
      <c r="K27" s="16"/>
      <c r="L27" s="16"/>
      <c r="M27" s="29"/>
      <c r="N27" s="25"/>
      <c r="O27" s="25"/>
    </row>
    <row r="28" spans="1:15" ht="13.5" customHeight="1" thickBot="1">
      <c r="A28" s="94" t="s">
        <v>76</v>
      </c>
      <c r="B28" s="88">
        <v>1960.7640204796196</v>
      </c>
      <c r="C28" s="88">
        <v>1457.2</v>
      </c>
      <c r="D28" s="82">
        <v>503.5</v>
      </c>
      <c r="E28" s="89">
        <f t="shared" si="0"/>
        <v>34.556959956054044</v>
      </c>
      <c r="F28" s="30"/>
      <c r="G28" s="16"/>
      <c r="H28" s="16"/>
      <c r="J28" s="16"/>
      <c r="K28" s="16"/>
      <c r="L28" s="16"/>
      <c r="M28" s="29"/>
      <c r="N28" s="25"/>
      <c r="O28" s="25"/>
    </row>
    <row r="29" spans="1:5" ht="33" customHeight="1" thickTop="1">
      <c r="A29" s="100" t="s">
        <v>124</v>
      </c>
      <c r="B29" s="100"/>
      <c r="C29" s="100"/>
      <c r="D29" s="100"/>
      <c r="E29" s="100"/>
    </row>
    <row r="31" ht="12">
      <c r="C31" s="16"/>
    </row>
    <row r="33" spans="1:15" ht="12">
      <c r="A33" s="3"/>
      <c r="B33" s="3"/>
      <c r="C33" s="3"/>
      <c r="D33" s="3"/>
      <c r="E33" s="3"/>
      <c r="F33" s="3"/>
      <c r="G33" s="3"/>
      <c r="I33" s="3"/>
      <c r="J33" s="3"/>
      <c r="K33" s="3"/>
      <c r="L33" s="3"/>
      <c r="M33" s="3"/>
      <c r="N33" s="3"/>
      <c r="O33" s="3"/>
    </row>
    <row r="34" spans="1:15" ht="12">
      <c r="A34" s="3"/>
      <c r="B34" s="3"/>
      <c r="C34" s="3"/>
      <c r="D34" s="3"/>
      <c r="E34" s="3"/>
      <c r="F34" s="3"/>
      <c r="G34" s="3"/>
      <c r="J34" s="3"/>
      <c r="K34" s="3"/>
      <c r="L34" s="3"/>
      <c r="M34" s="3"/>
      <c r="N34" s="3"/>
      <c r="O34" s="3"/>
    </row>
    <row r="35" spans="1:15" ht="12">
      <c r="A35" s="3"/>
      <c r="B35" s="40" t="s">
        <v>84</v>
      </c>
      <c r="C35" s="41" t="s">
        <v>85</v>
      </c>
      <c r="D35" s="41" t="s">
        <v>86</v>
      </c>
      <c r="E35" s="40" t="s">
        <v>82</v>
      </c>
      <c r="F35" s="41" t="s">
        <v>92</v>
      </c>
      <c r="G35" s="41" t="s">
        <v>93</v>
      </c>
      <c r="J35" s="41" t="s">
        <v>100</v>
      </c>
      <c r="K35" s="41" t="s">
        <v>101</v>
      </c>
      <c r="L35" s="41" t="s">
        <v>102</v>
      </c>
      <c r="M35" s="41" t="s">
        <v>103</v>
      </c>
      <c r="N35" s="42" t="s">
        <v>1</v>
      </c>
      <c r="O35" s="3"/>
    </row>
    <row r="36" spans="1:15" ht="12">
      <c r="A36" s="43" t="s">
        <v>53</v>
      </c>
      <c r="B36" s="44">
        <v>1516.4395816</v>
      </c>
      <c r="C36" s="44">
        <v>1553.2760815999995</v>
      </c>
      <c r="D36" s="44">
        <v>1496.8130797600006</v>
      </c>
      <c r="E36" s="45">
        <v>1329.4426816000005</v>
      </c>
      <c r="F36" s="46"/>
      <c r="G36" s="3"/>
      <c r="J36" s="3"/>
      <c r="K36" s="3"/>
      <c r="L36" s="3"/>
      <c r="M36" s="3"/>
      <c r="N36" s="46">
        <f>SUM(B36:M36)</f>
        <v>5895.971424560001</v>
      </c>
      <c r="O36" s="3"/>
    </row>
    <row r="37" spans="1:15" ht="12">
      <c r="A37" s="43" t="s">
        <v>54</v>
      </c>
      <c r="B37" s="44">
        <v>168.2714128</v>
      </c>
      <c r="C37" s="44">
        <v>173.3311128</v>
      </c>
      <c r="D37" s="44">
        <v>178.23559407999994</v>
      </c>
      <c r="E37" s="44">
        <v>182.9774128</v>
      </c>
      <c r="F37" s="46"/>
      <c r="G37" s="3"/>
      <c r="J37" s="3"/>
      <c r="K37" s="3"/>
      <c r="L37" s="3"/>
      <c r="M37" s="3"/>
      <c r="N37" s="46">
        <f aca="true" t="shared" si="2" ref="N37:N59">SUM(B37:M37)</f>
        <v>702.81553248</v>
      </c>
      <c r="O37" s="3"/>
    </row>
    <row r="38" spans="1:15" ht="12">
      <c r="A38" s="43" t="s">
        <v>55</v>
      </c>
      <c r="B38" s="44">
        <v>556.9199398000001</v>
      </c>
      <c r="C38" s="44">
        <v>575.5249398</v>
      </c>
      <c r="D38" s="44">
        <v>578.5748437800004</v>
      </c>
      <c r="E38" s="44">
        <v>598.0772398000001</v>
      </c>
      <c r="F38" s="46"/>
      <c r="G38" s="3"/>
      <c r="J38" s="3"/>
      <c r="K38" s="3"/>
      <c r="L38" s="3"/>
      <c r="M38" s="3"/>
      <c r="N38" s="46">
        <f t="shared" si="2"/>
        <v>2309.096963180001</v>
      </c>
      <c r="O38" s="3"/>
    </row>
    <row r="39" spans="1:15" ht="12">
      <c r="A39" s="43" t="s">
        <v>56</v>
      </c>
      <c r="B39" s="44">
        <v>240.01579740000003</v>
      </c>
      <c r="C39" s="44">
        <v>247.14139740000002</v>
      </c>
      <c r="D39" s="44">
        <v>253.32425714000007</v>
      </c>
      <c r="E39" s="44">
        <v>258.86559740000007</v>
      </c>
      <c r="F39" s="46"/>
      <c r="G39" s="3"/>
      <c r="J39" s="3"/>
      <c r="K39" s="3"/>
      <c r="L39" s="3"/>
      <c r="M39" s="3"/>
      <c r="N39" s="46">
        <f t="shared" si="2"/>
        <v>999.3470493400002</v>
      </c>
      <c r="O39" s="3"/>
    </row>
    <row r="40" spans="1:15" ht="12">
      <c r="A40" s="43" t="s">
        <v>57</v>
      </c>
      <c r="B40" s="44">
        <v>313.179877</v>
      </c>
      <c r="C40" s="44">
        <v>322.103677</v>
      </c>
      <c r="D40" s="44">
        <v>327.49305469999985</v>
      </c>
      <c r="E40" s="44">
        <v>336.63237699999985</v>
      </c>
      <c r="F40" s="46"/>
      <c r="G40" s="3"/>
      <c r="J40" s="3"/>
      <c r="K40" s="3"/>
      <c r="L40" s="3"/>
      <c r="M40" s="3"/>
      <c r="N40" s="46">
        <f t="shared" si="2"/>
        <v>1299.4089856999997</v>
      </c>
      <c r="O40" s="3"/>
    </row>
    <row r="41" spans="1:15" ht="12">
      <c r="A41" s="43" t="s">
        <v>58</v>
      </c>
      <c r="B41" s="44">
        <v>104.40019000000001</v>
      </c>
      <c r="C41" s="44">
        <v>107.98519</v>
      </c>
      <c r="D41" s="44">
        <v>114.59455899999999</v>
      </c>
      <c r="E41" s="44">
        <v>115.24669</v>
      </c>
      <c r="F41" s="46"/>
      <c r="G41" s="3"/>
      <c r="J41" s="3"/>
      <c r="K41" s="3"/>
      <c r="L41" s="3"/>
      <c r="M41" s="3"/>
      <c r="N41" s="46">
        <f t="shared" si="2"/>
        <v>442.226629</v>
      </c>
      <c r="O41" s="3"/>
    </row>
    <row r="42" spans="1:15" ht="12">
      <c r="A42" s="43" t="s">
        <v>59</v>
      </c>
      <c r="B42" s="44">
        <v>306.657288</v>
      </c>
      <c r="C42" s="44">
        <v>316.562488</v>
      </c>
      <c r="D42" s="44">
        <v>321.0782468000003</v>
      </c>
      <c r="E42" s="44">
        <v>330.6273880000003</v>
      </c>
      <c r="F42" s="46"/>
      <c r="G42" s="3"/>
      <c r="J42" s="3"/>
      <c r="K42" s="3"/>
      <c r="L42" s="3"/>
      <c r="M42" s="3"/>
      <c r="N42" s="46">
        <f t="shared" si="2"/>
        <v>1274.9254108000005</v>
      </c>
      <c r="O42" s="3"/>
    </row>
    <row r="43" spans="1:15" ht="12">
      <c r="A43" s="43" t="s">
        <v>60</v>
      </c>
      <c r="B43" s="44">
        <v>226.60602559999998</v>
      </c>
      <c r="C43" s="44">
        <v>233.22882560000002</v>
      </c>
      <c r="D43" s="44">
        <v>239.50167816000004</v>
      </c>
      <c r="E43" s="44">
        <v>245.33592560000005</v>
      </c>
      <c r="F43" s="46"/>
      <c r="G43" s="3"/>
      <c r="J43" s="3"/>
      <c r="K43" s="3"/>
      <c r="L43" s="3"/>
      <c r="M43" s="3"/>
      <c r="N43" s="46">
        <f t="shared" si="2"/>
        <v>944.6724549600001</v>
      </c>
      <c r="O43" s="3"/>
    </row>
    <row r="44" spans="1:15" ht="12">
      <c r="A44" s="43" t="s">
        <v>61</v>
      </c>
      <c r="B44" s="44">
        <v>180.3325634</v>
      </c>
      <c r="C44" s="44">
        <v>185.18116340000003</v>
      </c>
      <c r="D44" s="44">
        <v>190.96251974000006</v>
      </c>
      <c r="E44" s="44">
        <v>194.95296340000004</v>
      </c>
      <c r="F44" s="46"/>
      <c r="G44" s="3"/>
      <c r="J44" s="3"/>
      <c r="K44" s="3"/>
      <c r="L44" s="3"/>
      <c r="M44" s="3"/>
      <c r="N44" s="46">
        <f t="shared" si="2"/>
        <v>751.4292099400002</v>
      </c>
      <c r="O44" s="3"/>
    </row>
    <row r="45" spans="1:15" ht="12">
      <c r="A45" s="43" t="s">
        <v>62</v>
      </c>
      <c r="B45" s="44">
        <v>116.98082939999999</v>
      </c>
      <c r="C45" s="44">
        <v>120.91682940000003</v>
      </c>
      <c r="D45" s="44">
        <v>126.93208233999997</v>
      </c>
      <c r="E45" s="44">
        <v>129.2931294</v>
      </c>
      <c r="F45" s="46"/>
      <c r="G45" s="3"/>
      <c r="J45" s="3"/>
      <c r="K45" s="3"/>
      <c r="L45" s="3"/>
      <c r="M45" s="3"/>
      <c r="N45" s="46">
        <f t="shared" si="2"/>
        <v>494.12287054</v>
      </c>
      <c r="O45" s="3"/>
    </row>
    <row r="46" spans="1:15" ht="12">
      <c r="A46" s="43" t="s">
        <v>63</v>
      </c>
      <c r="B46" s="44">
        <v>128.36447579999998</v>
      </c>
      <c r="C46" s="44">
        <v>132.28387579999998</v>
      </c>
      <c r="D46" s="44">
        <v>137.15089337999999</v>
      </c>
      <c r="E46" s="44">
        <v>140.17347579999998</v>
      </c>
      <c r="F46" s="46"/>
      <c r="G46" s="3"/>
      <c r="J46" s="3"/>
      <c r="K46" s="3"/>
      <c r="L46" s="3"/>
      <c r="M46" s="3"/>
      <c r="N46" s="46">
        <f t="shared" si="2"/>
        <v>537.9727207799999</v>
      </c>
      <c r="O46" s="3"/>
    </row>
    <row r="47" spans="1:15" ht="12">
      <c r="A47" s="43" t="s">
        <v>64</v>
      </c>
      <c r="B47" s="44">
        <v>264.09315119999997</v>
      </c>
      <c r="C47" s="44">
        <v>271.59185120000006</v>
      </c>
      <c r="D47" s="44">
        <v>276.73775632000013</v>
      </c>
      <c r="E47" s="44">
        <v>283.9365512</v>
      </c>
      <c r="F47" s="46"/>
      <c r="G47" s="3"/>
      <c r="J47" s="3"/>
      <c r="K47" s="3"/>
      <c r="L47" s="3"/>
      <c r="M47" s="3"/>
      <c r="N47" s="46">
        <f t="shared" si="2"/>
        <v>1096.3593099200002</v>
      </c>
      <c r="O47" s="3"/>
    </row>
    <row r="48" spans="1:15" ht="12">
      <c r="A48" s="43" t="s">
        <v>65</v>
      </c>
      <c r="B48" s="44">
        <v>215.09742340000005</v>
      </c>
      <c r="C48" s="44">
        <v>221.34632340000002</v>
      </c>
      <c r="D48" s="44">
        <v>228.85366574000003</v>
      </c>
      <c r="E48" s="44">
        <v>232.83542339999997</v>
      </c>
      <c r="F48" s="46"/>
      <c r="G48" s="3"/>
      <c r="J48" s="3"/>
      <c r="K48" s="3"/>
      <c r="L48" s="3"/>
      <c r="M48" s="3"/>
      <c r="N48" s="46">
        <f t="shared" si="2"/>
        <v>898.1328359400001</v>
      </c>
      <c r="O48" s="3"/>
    </row>
    <row r="49" spans="1:15" ht="12">
      <c r="A49" s="43" t="s">
        <v>66</v>
      </c>
      <c r="B49" s="44">
        <v>113.68937979999998</v>
      </c>
      <c r="C49" s="44">
        <v>117.30657979999997</v>
      </c>
      <c r="D49" s="44">
        <v>124.74570778000002</v>
      </c>
      <c r="E49" s="44">
        <v>124.96077980000003</v>
      </c>
      <c r="F49" s="46"/>
      <c r="G49" s="3"/>
      <c r="J49" s="3"/>
      <c r="K49" s="3"/>
      <c r="L49" s="3"/>
      <c r="M49" s="3"/>
      <c r="N49" s="46">
        <f t="shared" si="2"/>
        <v>480.70244718</v>
      </c>
      <c r="O49" s="3"/>
    </row>
    <row r="50" spans="1:15" ht="12">
      <c r="A50" s="43" t="s">
        <v>67</v>
      </c>
      <c r="B50" s="44">
        <v>158.93568840000003</v>
      </c>
      <c r="C50" s="44">
        <v>163.63308840000008</v>
      </c>
      <c r="D50" s="44">
        <v>170.61487724000006</v>
      </c>
      <c r="E50" s="44">
        <v>173.13328840000005</v>
      </c>
      <c r="F50" s="46"/>
      <c r="G50" s="3"/>
      <c r="J50" s="3"/>
      <c r="K50" s="3"/>
      <c r="L50" s="3"/>
      <c r="M50" s="3"/>
      <c r="N50" s="46">
        <f t="shared" si="2"/>
        <v>666.3169424400003</v>
      </c>
      <c r="O50" s="3"/>
    </row>
    <row r="51" spans="1:15" ht="12">
      <c r="A51" s="43" t="s">
        <v>68</v>
      </c>
      <c r="B51" s="44">
        <v>247.91874320000005</v>
      </c>
      <c r="C51" s="44">
        <v>254.39624319999996</v>
      </c>
      <c r="D51" s="44">
        <v>259.72732751999996</v>
      </c>
      <c r="E51" s="44">
        <v>265.95204320000005</v>
      </c>
      <c r="F51" s="46"/>
      <c r="G51" s="3"/>
      <c r="J51" s="3"/>
      <c r="K51" s="3"/>
      <c r="L51" s="3"/>
      <c r="M51" s="3"/>
      <c r="N51" s="46">
        <f t="shared" si="2"/>
        <v>1027.9943571200001</v>
      </c>
      <c r="O51" s="3"/>
    </row>
    <row r="52" spans="1:15" ht="12">
      <c r="A52" s="43" t="s">
        <v>69</v>
      </c>
      <c r="B52" s="44">
        <v>208.45219719999994</v>
      </c>
      <c r="C52" s="44">
        <v>214.56999719999996</v>
      </c>
      <c r="D52" s="44">
        <v>220.80334691999997</v>
      </c>
      <c r="E52" s="44">
        <v>225.86139719999994</v>
      </c>
      <c r="F52" s="46"/>
      <c r="G52" s="3"/>
      <c r="J52" s="3"/>
      <c r="K52" s="3"/>
      <c r="L52" s="3"/>
      <c r="M52" s="3"/>
      <c r="N52" s="46">
        <f t="shared" si="2"/>
        <v>869.6869385199998</v>
      </c>
      <c r="O52" s="3"/>
    </row>
    <row r="53" spans="1:15" ht="12">
      <c r="A53" s="43" t="s">
        <v>70</v>
      </c>
      <c r="B53" s="44">
        <v>142.42733320000002</v>
      </c>
      <c r="C53" s="44">
        <v>146.91503320000007</v>
      </c>
      <c r="D53" s="44">
        <v>153.13999651999998</v>
      </c>
      <c r="E53" s="44">
        <v>155.58853319999994</v>
      </c>
      <c r="F53" s="46"/>
      <c r="G53" s="3"/>
      <c r="J53" s="3"/>
      <c r="K53" s="3"/>
      <c r="L53" s="3"/>
      <c r="M53" s="3"/>
      <c r="N53" s="46">
        <f t="shared" si="2"/>
        <v>598.0708961199999</v>
      </c>
      <c r="O53" s="3"/>
    </row>
    <row r="54" spans="1:15" ht="12">
      <c r="A54" s="43" t="s">
        <v>71</v>
      </c>
      <c r="B54" s="44">
        <v>100.60761200000003</v>
      </c>
      <c r="C54" s="44">
        <v>104.18171200000002</v>
      </c>
      <c r="D54" s="44">
        <v>113.54584320000002</v>
      </c>
      <c r="E54" s="44">
        <v>117.45201200000005</v>
      </c>
      <c r="F54" s="46"/>
      <c r="G54" s="3"/>
      <c r="J54" s="3"/>
      <c r="K54" s="3"/>
      <c r="L54" s="3"/>
      <c r="M54" s="3"/>
      <c r="N54" s="46">
        <f t="shared" si="2"/>
        <v>435.7871792000001</v>
      </c>
      <c r="O54" s="3"/>
    </row>
    <row r="55" spans="1:15" ht="12">
      <c r="A55" s="43" t="s">
        <v>72</v>
      </c>
      <c r="B55" s="44">
        <v>569.4812704000001</v>
      </c>
      <c r="C55" s="44">
        <v>591.1943703999998</v>
      </c>
      <c r="D55" s="44">
        <v>593.9624974400003</v>
      </c>
      <c r="E55" s="44">
        <v>612.6723704</v>
      </c>
      <c r="F55" s="46"/>
      <c r="G55" s="3"/>
      <c r="J55" s="3"/>
      <c r="K55" s="3"/>
      <c r="L55" s="3"/>
      <c r="M55" s="3"/>
      <c r="N55" s="46">
        <f t="shared" si="2"/>
        <v>2367.31050864</v>
      </c>
      <c r="O55" s="3"/>
    </row>
    <row r="56" spans="1:15" ht="12">
      <c r="A56" s="43" t="s">
        <v>73</v>
      </c>
      <c r="B56" s="44">
        <v>260.1133832</v>
      </c>
      <c r="C56" s="44">
        <v>267.47138319999993</v>
      </c>
      <c r="D56" s="44">
        <v>273.44619151999996</v>
      </c>
      <c r="E56" s="44">
        <v>280.3340831999999</v>
      </c>
      <c r="F56" s="46"/>
      <c r="G56" s="3"/>
      <c r="J56" s="3"/>
      <c r="K56" s="3"/>
      <c r="L56" s="3"/>
      <c r="M56" s="3"/>
      <c r="N56" s="46">
        <f t="shared" si="2"/>
        <v>1081.3650411199997</v>
      </c>
      <c r="O56" s="3"/>
    </row>
    <row r="57" spans="1:15" ht="12">
      <c r="A57" s="43" t="s">
        <v>74</v>
      </c>
      <c r="B57" s="44">
        <v>300.7168038</v>
      </c>
      <c r="C57" s="44">
        <v>308.68770379999995</v>
      </c>
      <c r="D57" s="44">
        <v>313.2409041799999</v>
      </c>
      <c r="E57" s="44">
        <v>322.14510379999984</v>
      </c>
      <c r="F57" s="46"/>
      <c r="G57" s="3"/>
      <c r="H57" s="3"/>
      <c r="J57" s="3"/>
      <c r="K57" s="3"/>
      <c r="L57" s="3"/>
      <c r="M57" s="3"/>
      <c r="N57" s="46">
        <f t="shared" si="2"/>
        <v>1244.7905155799997</v>
      </c>
      <c r="O57" s="3"/>
    </row>
    <row r="58" spans="1:15" ht="12">
      <c r="A58" s="43" t="s">
        <v>75</v>
      </c>
      <c r="B58" s="44">
        <v>79.21059840000001</v>
      </c>
      <c r="C58" s="44">
        <v>81.7164984</v>
      </c>
      <c r="D58" s="44">
        <v>86.82091824000003</v>
      </c>
      <c r="E58" s="44">
        <v>87.45389840000001</v>
      </c>
      <c r="F58" s="46"/>
      <c r="G58" s="3"/>
      <c r="H58" s="3"/>
      <c r="J58" s="3"/>
      <c r="K58" s="3"/>
      <c r="L58" s="3"/>
      <c r="M58" s="3"/>
      <c r="N58" s="46">
        <f t="shared" si="2"/>
        <v>335.20191344000006</v>
      </c>
      <c r="O58" s="3"/>
    </row>
    <row r="59" spans="1:15" ht="12">
      <c r="A59" s="47" t="s">
        <v>76</v>
      </c>
      <c r="B59" s="44">
        <v>133.488</v>
      </c>
      <c r="C59" s="44">
        <v>133.16930902</v>
      </c>
      <c r="D59" s="44">
        <v>137.4699020899999</v>
      </c>
      <c r="E59" s="44">
        <v>137.0289008542</v>
      </c>
      <c r="F59" s="46"/>
      <c r="G59" s="3"/>
      <c r="H59" s="3"/>
      <c r="I59" s="30"/>
      <c r="J59" s="3"/>
      <c r="K59" s="3"/>
      <c r="L59" s="3"/>
      <c r="M59" s="3"/>
      <c r="N59" s="46">
        <f t="shared" si="2"/>
        <v>541.1561119641999</v>
      </c>
      <c r="O59" s="3"/>
    </row>
    <row r="60" spans="1:15" ht="12">
      <c r="A60" s="3"/>
      <c r="B60" s="3"/>
      <c r="C60" s="3"/>
      <c r="D60" s="3"/>
      <c r="E60" s="3"/>
      <c r="F60" s="3"/>
      <c r="G60" s="3"/>
      <c r="H60" s="3"/>
      <c r="I60" s="30"/>
      <c r="J60" s="3"/>
      <c r="K60" s="3"/>
      <c r="L60" s="3"/>
      <c r="M60" s="3"/>
      <c r="N60" s="3"/>
      <c r="O60" s="3"/>
    </row>
    <row r="61" spans="1:15" ht="12">
      <c r="A61" s="3"/>
      <c r="B61" s="3">
        <v>0.001</v>
      </c>
      <c r="C61" s="3"/>
      <c r="D61" s="3"/>
      <c r="E61" s="3"/>
      <c r="F61" s="3"/>
      <c r="G61" s="3"/>
      <c r="H61" s="3"/>
      <c r="I61" s="30"/>
      <c r="J61" s="3"/>
      <c r="K61" s="3"/>
      <c r="L61" s="3"/>
      <c r="M61" s="3"/>
      <c r="N61" s="3"/>
      <c r="O61" s="3"/>
    </row>
    <row r="62" spans="1:15" ht="12">
      <c r="A62" s="3"/>
      <c r="B62" s="40" t="s">
        <v>87</v>
      </c>
      <c r="C62" s="41" t="s">
        <v>88</v>
      </c>
      <c r="D62" s="41" t="s">
        <v>89</v>
      </c>
      <c r="E62" s="40" t="s">
        <v>83</v>
      </c>
      <c r="F62" s="41" t="s">
        <v>90</v>
      </c>
      <c r="G62" s="41" t="s">
        <v>91</v>
      </c>
      <c r="H62" s="41" t="s">
        <v>96</v>
      </c>
      <c r="I62" s="30" t="s">
        <v>95</v>
      </c>
      <c r="J62" s="41" t="s">
        <v>94</v>
      </c>
      <c r="K62" s="41" t="s">
        <v>97</v>
      </c>
      <c r="L62" s="41" t="s">
        <v>99</v>
      </c>
      <c r="M62" s="41" t="s">
        <v>98</v>
      </c>
      <c r="N62" s="3"/>
      <c r="O62" s="3"/>
    </row>
    <row r="63" spans="1:15" ht="12">
      <c r="A63" s="43" t="s">
        <v>53</v>
      </c>
      <c r="B63" s="44">
        <v>1244.29428681</v>
      </c>
      <c r="C63" s="44">
        <v>1275.8969922000003</v>
      </c>
      <c r="D63" s="44">
        <v>1191.5347868100002</v>
      </c>
      <c r="E63" s="48">
        <v>1137.5389975900007</v>
      </c>
      <c r="F63" s="3"/>
      <c r="G63" s="3"/>
      <c r="H63" s="3"/>
      <c r="I63" s="30"/>
      <c r="J63" s="3"/>
      <c r="K63" s="3"/>
      <c r="L63" s="3"/>
      <c r="M63" s="3"/>
      <c r="N63" s="46">
        <f>SUM(B63:M63)</f>
        <v>4849.265063410001</v>
      </c>
      <c r="O63" s="3"/>
    </row>
    <row r="64" spans="1:15" ht="12">
      <c r="A64" s="43" t="s">
        <v>54</v>
      </c>
      <c r="B64" s="44">
        <v>139.96152105000004</v>
      </c>
      <c r="C64" s="44">
        <v>145.614001</v>
      </c>
      <c r="D64" s="44">
        <v>135.81922105000004</v>
      </c>
      <c r="E64" s="48">
        <v>135.88588094999997</v>
      </c>
      <c r="F64" s="3"/>
      <c r="G64" s="3"/>
      <c r="H64" s="3"/>
      <c r="I64" s="30"/>
      <c r="J64" s="3"/>
      <c r="K64" s="3"/>
      <c r="L64" s="3"/>
      <c r="M64" s="3"/>
      <c r="N64" s="46">
        <f aca="true" t="shared" si="3" ref="N64:N86">SUM(B64:M64)</f>
        <v>557.28062405</v>
      </c>
      <c r="O64" s="3"/>
    </row>
    <row r="65" spans="1:15" ht="12">
      <c r="A65" s="43" t="s">
        <v>55</v>
      </c>
      <c r="B65" s="44">
        <v>458.17531951999996</v>
      </c>
      <c r="C65" s="44">
        <v>473.3441424</v>
      </c>
      <c r="D65" s="44">
        <v>442.90441952000015</v>
      </c>
      <c r="E65" s="48">
        <v>448.7312652800001</v>
      </c>
      <c r="F65" s="3"/>
      <c r="G65" s="3"/>
      <c r="H65" s="3"/>
      <c r="I65" s="30"/>
      <c r="J65" s="3"/>
      <c r="K65" s="3"/>
      <c r="L65" s="3"/>
      <c r="M65" s="3"/>
      <c r="N65" s="46">
        <f t="shared" si="3"/>
        <v>1823.1551467200002</v>
      </c>
      <c r="O65" s="3"/>
    </row>
    <row r="66" spans="1:15" ht="12">
      <c r="A66" s="43" t="s">
        <v>56</v>
      </c>
      <c r="B66" s="44">
        <v>197.97695455000002</v>
      </c>
      <c r="C66" s="44">
        <v>203.604671</v>
      </c>
      <c r="D66" s="44">
        <v>190.23565454999996</v>
      </c>
      <c r="E66" s="48">
        <v>192.79528744999996</v>
      </c>
      <c r="F66" s="3"/>
      <c r="G66" s="3"/>
      <c r="H66" s="3"/>
      <c r="I66" s="30"/>
      <c r="J66" s="3"/>
      <c r="K66" s="3"/>
      <c r="L66" s="3"/>
      <c r="M66" s="3"/>
      <c r="N66" s="46">
        <f t="shared" si="3"/>
        <v>784.6125675499999</v>
      </c>
      <c r="O66" s="3"/>
    </row>
    <row r="67" spans="1:15" ht="12">
      <c r="A67" s="43" t="s">
        <v>57</v>
      </c>
      <c r="B67" s="44">
        <v>257.88172068</v>
      </c>
      <c r="C67" s="44">
        <v>266.7532816</v>
      </c>
      <c r="D67" s="44">
        <v>249.73702067999992</v>
      </c>
      <c r="E67" s="48">
        <v>250.60944251999996</v>
      </c>
      <c r="F67" s="3"/>
      <c r="G67" s="3"/>
      <c r="H67" s="3"/>
      <c r="I67" s="30"/>
      <c r="J67" s="3"/>
      <c r="K67" s="3"/>
      <c r="L67" s="3"/>
      <c r="M67" s="3"/>
      <c r="N67" s="46">
        <f t="shared" si="3"/>
        <v>1024.9814654799998</v>
      </c>
      <c r="O67" s="3"/>
    </row>
    <row r="68" spans="1:15" ht="12">
      <c r="A68" s="43" t="s">
        <v>58</v>
      </c>
      <c r="B68" s="44">
        <v>88.80964785</v>
      </c>
      <c r="C68" s="44">
        <v>94.37861699999998</v>
      </c>
      <c r="D68" s="44">
        <v>86.31504785000003</v>
      </c>
      <c r="E68" s="48">
        <v>85.11488615000002</v>
      </c>
      <c r="F68" s="3"/>
      <c r="G68" s="3"/>
      <c r="H68" s="3"/>
      <c r="I68" s="30"/>
      <c r="J68" s="3"/>
      <c r="K68" s="3"/>
      <c r="L68" s="3"/>
      <c r="M68" s="3"/>
      <c r="N68" s="46">
        <f t="shared" si="3"/>
        <v>354.61819885000006</v>
      </c>
      <c r="O68" s="3"/>
    </row>
    <row r="69" spans="1:15" ht="12">
      <c r="A69" s="43" t="s">
        <v>59</v>
      </c>
      <c r="B69" s="44">
        <v>253.42815339</v>
      </c>
      <c r="C69" s="44">
        <v>262.69843180000004</v>
      </c>
      <c r="D69" s="44">
        <v>245.28555339000008</v>
      </c>
      <c r="E69" s="48">
        <v>247.4267102100001</v>
      </c>
      <c r="F69" s="3"/>
      <c r="G69" s="3"/>
      <c r="H69" s="3"/>
      <c r="I69" s="30"/>
      <c r="J69" s="3"/>
      <c r="K69" s="3"/>
      <c r="L69" s="3"/>
      <c r="M69" s="3"/>
      <c r="N69" s="46">
        <f t="shared" si="3"/>
        <v>1008.8388487900003</v>
      </c>
      <c r="O69" s="3"/>
    </row>
    <row r="70" spans="1:15" ht="12">
      <c r="A70" s="43" t="s">
        <v>60</v>
      </c>
      <c r="B70" s="44">
        <v>187.83937072</v>
      </c>
      <c r="C70" s="44">
        <v>193.95408640000005</v>
      </c>
      <c r="D70" s="44">
        <v>184.70897072000002</v>
      </c>
      <c r="E70" s="48">
        <v>182.38770208000003</v>
      </c>
      <c r="F70" s="3"/>
      <c r="G70" s="3"/>
      <c r="H70" s="3"/>
      <c r="I70" s="30"/>
      <c r="J70" s="3"/>
      <c r="K70" s="3"/>
      <c r="L70" s="3"/>
      <c r="M70" s="3"/>
      <c r="N70" s="46">
        <f t="shared" si="3"/>
        <v>748.8901299200002</v>
      </c>
      <c r="O70" s="3"/>
    </row>
    <row r="71" spans="1:15" ht="12">
      <c r="A71" s="43" t="s">
        <v>61</v>
      </c>
      <c r="B71" s="44">
        <v>150.57426554999998</v>
      </c>
      <c r="C71" s="44">
        <v>156.64859099999998</v>
      </c>
      <c r="D71" s="44">
        <v>145.32936554999995</v>
      </c>
      <c r="E71" s="48">
        <v>144.96991644999994</v>
      </c>
      <c r="F71" s="3"/>
      <c r="G71" s="3"/>
      <c r="H71" s="3"/>
      <c r="I71" s="30"/>
      <c r="J71" s="3"/>
      <c r="K71" s="3"/>
      <c r="L71" s="3"/>
      <c r="M71" s="3"/>
      <c r="N71" s="46">
        <f t="shared" si="3"/>
        <v>597.5221385499998</v>
      </c>
      <c r="O71" s="3"/>
    </row>
    <row r="72" spans="1:15" ht="12">
      <c r="A72" s="43" t="s">
        <v>62</v>
      </c>
      <c r="B72" s="44">
        <v>97.76178477999999</v>
      </c>
      <c r="C72" s="44">
        <v>103.21162360000001</v>
      </c>
      <c r="D72" s="44">
        <v>95.54268478000002</v>
      </c>
      <c r="E72" s="48">
        <v>95.27886242000004</v>
      </c>
      <c r="F72" s="3"/>
      <c r="G72" s="3"/>
      <c r="H72" s="3"/>
      <c r="I72" s="30"/>
      <c r="J72" s="3"/>
      <c r="K72" s="3"/>
      <c r="L72" s="3"/>
      <c r="M72" s="3"/>
      <c r="N72" s="46">
        <f t="shared" si="3"/>
        <v>391.7949555800001</v>
      </c>
      <c r="O72" s="3"/>
    </row>
    <row r="73" spans="1:15" ht="12">
      <c r="A73" s="43" t="s">
        <v>63</v>
      </c>
      <c r="B73" s="44">
        <v>107.83185397</v>
      </c>
      <c r="C73" s="44">
        <v>112.89235140000004</v>
      </c>
      <c r="D73" s="44">
        <v>104.57095397000003</v>
      </c>
      <c r="E73" s="48">
        <v>103.86874883000002</v>
      </c>
      <c r="F73" s="3"/>
      <c r="G73" s="3"/>
      <c r="H73" s="3"/>
      <c r="I73" s="30"/>
      <c r="J73" s="3"/>
      <c r="K73" s="3"/>
      <c r="L73" s="3"/>
      <c r="M73" s="3"/>
      <c r="N73" s="46">
        <f t="shared" si="3"/>
        <v>429.16390817000007</v>
      </c>
      <c r="O73" s="3"/>
    </row>
    <row r="74" spans="1:15" ht="12">
      <c r="A74" s="43" t="s">
        <v>64</v>
      </c>
      <c r="B74" s="44">
        <v>218.90524967000002</v>
      </c>
      <c r="C74" s="44">
        <v>226.75308540000006</v>
      </c>
      <c r="D74" s="44">
        <v>211.35974967</v>
      </c>
      <c r="E74" s="48">
        <v>212.4358211299999</v>
      </c>
      <c r="F74" s="3"/>
      <c r="G74" s="3"/>
      <c r="H74" s="3"/>
      <c r="I74" s="30"/>
      <c r="J74" s="3"/>
      <c r="K74" s="3"/>
      <c r="L74" s="3"/>
      <c r="M74" s="3"/>
      <c r="N74" s="46">
        <f t="shared" si="3"/>
        <v>869.45390587</v>
      </c>
      <c r="O74" s="3"/>
    </row>
    <row r="75" spans="1:15" ht="12">
      <c r="A75" s="43" t="s">
        <v>65</v>
      </c>
      <c r="B75" s="44">
        <v>179.51258449000005</v>
      </c>
      <c r="C75" s="44">
        <v>187.55751380000004</v>
      </c>
      <c r="D75" s="44">
        <v>173.44308448999993</v>
      </c>
      <c r="E75" s="48">
        <v>172.69474311</v>
      </c>
      <c r="F75" s="3"/>
      <c r="G75" s="3"/>
      <c r="H75" s="3"/>
      <c r="I75" s="30"/>
      <c r="J75" s="3"/>
      <c r="K75" s="3"/>
      <c r="L75" s="3"/>
      <c r="M75" s="3"/>
      <c r="N75" s="46">
        <f t="shared" si="3"/>
        <v>713.2079258900001</v>
      </c>
      <c r="O75" s="3"/>
    </row>
    <row r="76" spans="1:15" ht="12">
      <c r="A76" s="43" t="s">
        <v>66</v>
      </c>
      <c r="B76" s="44">
        <v>96.02982716999999</v>
      </c>
      <c r="C76" s="44">
        <v>101.45283539999998</v>
      </c>
      <c r="D76" s="44">
        <v>92.34612716999997</v>
      </c>
      <c r="E76" s="48">
        <v>93.23224363</v>
      </c>
      <c r="F76" s="3"/>
      <c r="G76" s="3"/>
      <c r="H76" s="3"/>
      <c r="I76" s="30"/>
      <c r="J76" s="3"/>
      <c r="K76" s="3"/>
      <c r="L76" s="3"/>
      <c r="M76" s="3"/>
      <c r="N76" s="46">
        <f t="shared" si="3"/>
        <v>383.0610333699999</v>
      </c>
      <c r="O76" s="3"/>
    </row>
    <row r="77" spans="1:15" ht="12">
      <c r="A77" s="43" t="s">
        <v>67</v>
      </c>
      <c r="B77" s="44">
        <v>132.79850458999996</v>
      </c>
      <c r="C77" s="44">
        <v>138.8951758</v>
      </c>
      <c r="D77" s="44">
        <v>128.57930458999996</v>
      </c>
      <c r="E77" s="48">
        <v>128.48524700999997</v>
      </c>
      <c r="F77" s="3"/>
      <c r="G77" s="3"/>
      <c r="H77" s="3"/>
      <c r="I77" s="30"/>
      <c r="J77" s="3"/>
      <c r="K77" s="3"/>
      <c r="L77" s="3"/>
      <c r="M77" s="3"/>
      <c r="N77" s="46">
        <f t="shared" si="3"/>
        <v>528.7582319899999</v>
      </c>
      <c r="O77" s="3"/>
    </row>
    <row r="78" spans="1:15" ht="12">
      <c r="A78" s="43" t="s">
        <v>68</v>
      </c>
      <c r="B78" s="44">
        <v>205.32689905000007</v>
      </c>
      <c r="C78" s="44">
        <v>212.42926100000003</v>
      </c>
      <c r="D78" s="44">
        <v>197.86369904999992</v>
      </c>
      <c r="E78" s="48">
        <v>198.03402294999998</v>
      </c>
      <c r="F78" s="3"/>
      <c r="G78" s="3"/>
      <c r="H78" s="3"/>
      <c r="I78" s="30"/>
      <c r="J78" s="3"/>
      <c r="K78" s="3"/>
      <c r="L78" s="3"/>
      <c r="M78" s="3"/>
      <c r="N78" s="46">
        <f t="shared" si="3"/>
        <v>813.65388205</v>
      </c>
      <c r="O78" s="3"/>
    </row>
    <row r="79" spans="1:15" ht="12">
      <c r="A79" s="43" t="s">
        <v>69</v>
      </c>
      <c r="B79" s="44">
        <v>173.37398411999996</v>
      </c>
      <c r="C79" s="44">
        <v>180.32479439999992</v>
      </c>
      <c r="D79" s="44">
        <v>167.65568411999993</v>
      </c>
      <c r="E79" s="48">
        <v>168.24030467999992</v>
      </c>
      <c r="F79" s="3"/>
      <c r="G79" s="3"/>
      <c r="H79" s="3"/>
      <c r="I79" s="30"/>
      <c r="J79" s="3"/>
      <c r="K79" s="3"/>
      <c r="L79" s="3"/>
      <c r="M79" s="3"/>
      <c r="N79" s="46">
        <f t="shared" si="3"/>
        <v>689.5947673199997</v>
      </c>
      <c r="O79" s="3"/>
    </row>
    <row r="80" spans="1:15" ht="12">
      <c r="A80" s="43" t="s">
        <v>70</v>
      </c>
      <c r="B80" s="44">
        <v>119.31266526</v>
      </c>
      <c r="C80" s="44">
        <v>124.88108120000001</v>
      </c>
      <c r="D80" s="44">
        <v>115.58366525999998</v>
      </c>
      <c r="E80" s="48">
        <v>115.42039714</v>
      </c>
      <c r="F80" s="3"/>
      <c r="G80" s="3"/>
      <c r="H80" s="3"/>
      <c r="I80" s="30"/>
      <c r="J80" s="3"/>
      <c r="K80" s="3"/>
      <c r="L80" s="3"/>
      <c r="M80" s="3"/>
      <c r="N80" s="46">
        <f t="shared" si="3"/>
        <v>475.19780886</v>
      </c>
      <c r="O80" s="3"/>
    </row>
    <row r="81" spans="1:15" ht="12">
      <c r="A81" s="43" t="s">
        <v>71</v>
      </c>
      <c r="B81" s="44">
        <v>85.35133321</v>
      </c>
      <c r="C81" s="44">
        <v>95.40556020000001</v>
      </c>
      <c r="D81" s="44">
        <v>83.62893321</v>
      </c>
      <c r="E81" s="48">
        <v>91.19258719000003</v>
      </c>
      <c r="F81" s="3"/>
      <c r="G81" s="3"/>
      <c r="H81" s="3"/>
      <c r="I81" s="30"/>
      <c r="J81" s="3"/>
      <c r="K81" s="3"/>
      <c r="L81" s="3"/>
      <c r="M81" s="3"/>
      <c r="N81" s="46">
        <f t="shared" si="3"/>
        <v>355.5784138100001</v>
      </c>
      <c r="O81" s="3"/>
    </row>
    <row r="82" spans="1:15" ht="12">
      <c r="A82" s="43" t="s">
        <v>72</v>
      </c>
      <c r="B82" s="44">
        <v>469.47227195999994</v>
      </c>
      <c r="C82" s="44">
        <v>486.4280352000001</v>
      </c>
      <c r="D82" s="44">
        <v>453.9377719600002</v>
      </c>
      <c r="E82" s="48">
        <v>459.58069843999994</v>
      </c>
      <c r="F82" s="3"/>
      <c r="G82" s="3"/>
      <c r="H82" s="3"/>
      <c r="I82" s="30"/>
      <c r="J82" s="3"/>
      <c r="K82" s="3"/>
      <c r="L82" s="3"/>
      <c r="M82" s="3"/>
      <c r="N82" s="46">
        <f t="shared" si="3"/>
        <v>1869.41877756</v>
      </c>
      <c r="O82" s="3"/>
    </row>
    <row r="83" spans="1:15" ht="12">
      <c r="A83" s="43" t="s">
        <v>73</v>
      </c>
      <c r="B83" s="44">
        <v>215.69535455000002</v>
      </c>
      <c r="C83" s="44">
        <v>223.25387099999998</v>
      </c>
      <c r="D83" s="44">
        <v>208.41845454999998</v>
      </c>
      <c r="E83" s="48">
        <v>208.79408744999992</v>
      </c>
      <c r="F83" s="3"/>
      <c r="G83" s="3"/>
      <c r="H83" s="3"/>
      <c r="I83" s="3"/>
      <c r="J83" s="3"/>
      <c r="K83" s="3"/>
      <c r="L83" s="3"/>
      <c r="M83" s="3"/>
      <c r="N83" s="46">
        <f t="shared" si="3"/>
        <v>856.1617675499998</v>
      </c>
      <c r="O83" s="3"/>
    </row>
    <row r="84" spans="1:15" ht="12">
      <c r="A84" s="43" t="s">
        <v>74</v>
      </c>
      <c r="B84" s="44">
        <v>248.47925579000002</v>
      </c>
      <c r="C84" s="44">
        <v>256.1643198000001</v>
      </c>
      <c r="D84" s="44">
        <v>239.49965579000002</v>
      </c>
      <c r="E84" s="48">
        <v>240.97738380999994</v>
      </c>
      <c r="F84" s="3"/>
      <c r="G84" s="3"/>
      <c r="H84" s="3"/>
      <c r="I84" s="3"/>
      <c r="J84" s="3"/>
      <c r="K84" s="3"/>
      <c r="L84" s="3"/>
      <c r="M84" s="3"/>
      <c r="N84" s="46">
        <f t="shared" si="3"/>
        <v>985.1206151900001</v>
      </c>
      <c r="O84" s="3"/>
    </row>
    <row r="85" spans="1:15" ht="12">
      <c r="A85" s="43" t="s">
        <v>75</v>
      </c>
      <c r="B85" s="44">
        <v>67.2128579</v>
      </c>
      <c r="C85" s="44">
        <v>71.09599800000001</v>
      </c>
      <c r="D85" s="44">
        <v>65.63155790000002</v>
      </c>
      <c r="E85" s="48">
        <v>64.9570381</v>
      </c>
      <c r="F85" s="3"/>
      <c r="G85" s="3"/>
      <c r="H85" s="3"/>
      <c r="I85" s="3"/>
      <c r="J85" s="3"/>
      <c r="K85" s="3"/>
      <c r="L85" s="3"/>
      <c r="M85" s="3"/>
      <c r="N85" s="46">
        <f t="shared" si="3"/>
        <v>268.8974519000001</v>
      </c>
      <c r="O85" s="3"/>
    </row>
    <row r="86" spans="1:15" ht="12">
      <c r="A86" s="47" t="s">
        <v>76</v>
      </c>
      <c r="B86" s="44">
        <v>109.5804983</v>
      </c>
      <c r="C86" s="44">
        <v>110.52868681000001</v>
      </c>
      <c r="D86" s="44">
        <v>106.61895090999987</v>
      </c>
      <c r="E86" s="48">
        <v>106.84711748999989</v>
      </c>
      <c r="F86" s="3"/>
      <c r="G86" s="3"/>
      <c r="H86" s="3"/>
      <c r="I86" s="3"/>
      <c r="J86" s="3"/>
      <c r="K86" s="3"/>
      <c r="L86" s="3"/>
      <c r="M86" s="3"/>
      <c r="N86" s="46">
        <f t="shared" si="3"/>
        <v>433.57525350999975</v>
      </c>
      <c r="O86" s="3"/>
    </row>
    <row r="87" spans="1:15" ht="12">
      <c r="A87" s="3"/>
      <c r="B87" s="3"/>
      <c r="C87" s="3"/>
      <c r="D87" s="44"/>
      <c r="E87" s="44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</sheetData>
  <sheetProtection/>
  <mergeCells count="4">
    <mergeCell ref="A29:E29"/>
    <mergeCell ref="A1:E1"/>
    <mergeCell ref="A2:A3"/>
    <mergeCell ref="B3:D3"/>
  </mergeCells>
  <printOptions/>
  <pageMargins left="0.75" right="0.75" top="1" bottom="1" header="0" footer="0"/>
  <pageSetup horizontalDpi="1200" verticalDpi="12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showGridLines="0" workbookViewId="0" topLeftCell="A1">
      <selection activeCell="A1" sqref="A1"/>
    </sheetView>
  </sheetViews>
  <sheetFormatPr defaultColWidth="11.421875" defaultRowHeight="12.75"/>
  <cols>
    <col min="7" max="7" width="16.7109375" style="0" bestFit="1" customWidth="1"/>
  </cols>
  <sheetData>
    <row r="1" spans="1:7" ht="12">
      <c r="A1" s="18" t="s">
        <v>80</v>
      </c>
      <c r="B1" s="18"/>
      <c r="C1" s="18"/>
      <c r="D1" s="18"/>
      <c r="E1" s="18"/>
      <c r="F1" s="18"/>
      <c r="G1" s="18"/>
    </row>
    <row r="2" spans="1:7" ht="12">
      <c r="A2" s="18" t="s">
        <v>106</v>
      </c>
      <c r="B2" s="18"/>
      <c r="C2" s="18"/>
      <c r="D2" s="18"/>
      <c r="E2" s="18"/>
      <c r="F2" s="18"/>
      <c r="G2" s="18"/>
    </row>
    <row r="4" spans="11:12" ht="12">
      <c r="K4" s="13"/>
      <c r="L4" s="13"/>
    </row>
    <row r="5" spans="11:13" ht="12">
      <c r="K5" s="13"/>
      <c r="L5" s="13"/>
      <c r="M5" s="13"/>
    </row>
    <row r="6" spans="11:12" ht="12">
      <c r="K6" s="13"/>
      <c r="L6" s="13"/>
    </row>
    <row r="7" spans="11:13" ht="12">
      <c r="K7" s="27"/>
      <c r="L7" s="27"/>
      <c r="M7" s="27"/>
    </row>
    <row r="8" spans="11:13" ht="12">
      <c r="K8" s="27"/>
      <c r="L8" s="27"/>
      <c r="M8" s="27"/>
    </row>
    <row r="9" spans="11:13" ht="12">
      <c r="K9" s="27"/>
      <c r="L9" s="27"/>
      <c r="M9" s="27"/>
    </row>
    <row r="10" spans="11:13" ht="12">
      <c r="K10" s="27"/>
      <c r="L10" s="27"/>
      <c r="M10" s="27"/>
    </row>
    <row r="11" spans="11:13" ht="12">
      <c r="K11" s="27"/>
      <c r="L11" s="27"/>
      <c r="M11" s="27"/>
    </row>
    <row r="12" spans="11:13" ht="12">
      <c r="K12" s="27"/>
      <c r="L12" s="27"/>
      <c r="M12" s="27"/>
    </row>
    <row r="13" spans="11:13" ht="12">
      <c r="K13" s="27"/>
      <c r="L13" s="27"/>
      <c r="M13" s="27"/>
    </row>
    <row r="14" spans="11:13" ht="12">
      <c r="K14" s="27"/>
      <c r="L14" s="27"/>
      <c r="M14" s="27"/>
    </row>
    <row r="15" spans="11:13" ht="12">
      <c r="K15" s="27"/>
      <c r="L15" s="27"/>
      <c r="M15" s="27"/>
    </row>
    <row r="16" spans="11:13" ht="12">
      <c r="K16" s="27"/>
      <c r="L16" s="27"/>
      <c r="M16" s="27"/>
    </row>
    <row r="17" spans="11:13" ht="12">
      <c r="K17" s="27"/>
      <c r="L17" s="27"/>
      <c r="M17" s="27"/>
    </row>
    <row r="18" spans="11:13" ht="12">
      <c r="K18" s="27"/>
      <c r="L18" s="27"/>
      <c r="M18" s="27"/>
    </row>
    <row r="19" spans="11:13" ht="12">
      <c r="K19" s="27"/>
      <c r="L19" s="27"/>
      <c r="M19" s="27"/>
    </row>
    <row r="20" spans="11:13" ht="12">
      <c r="K20" s="27"/>
      <c r="L20" s="27"/>
      <c r="M20" s="27"/>
    </row>
    <row r="21" spans="11:13" ht="12">
      <c r="K21" s="27"/>
      <c r="L21" s="27"/>
      <c r="M21" s="27"/>
    </row>
    <row r="22" spans="11:13" ht="12">
      <c r="K22" s="27"/>
      <c r="L22" s="27"/>
      <c r="M22" s="27"/>
    </row>
    <row r="36" spans="1:5" ht="12">
      <c r="A36" s="5"/>
      <c r="B36" s="5"/>
      <c r="C36" s="5"/>
      <c r="D36" s="5"/>
      <c r="E36" s="5"/>
    </row>
    <row r="37" spans="1:5" ht="12">
      <c r="A37" s="5"/>
      <c r="B37" s="5"/>
      <c r="C37" s="5"/>
      <c r="D37" s="5"/>
      <c r="E37" s="5"/>
    </row>
    <row r="38" spans="1:5" ht="12">
      <c r="A38" s="5"/>
      <c r="B38" s="5"/>
      <c r="C38" s="5"/>
      <c r="D38" s="5"/>
      <c r="E38" s="5"/>
    </row>
    <row r="39" spans="1:5" ht="12">
      <c r="A39" s="5"/>
      <c r="B39" s="5"/>
      <c r="C39" s="5"/>
      <c r="D39" s="5"/>
      <c r="E39" s="5"/>
    </row>
    <row r="40" spans="1:5" ht="12">
      <c r="A40" s="19"/>
      <c r="B40" s="19"/>
      <c r="C40" s="19"/>
      <c r="D40" s="5"/>
      <c r="E40" s="5"/>
    </row>
    <row r="41" spans="1:5" ht="12">
      <c r="A41" s="19"/>
      <c r="B41" s="19"/>
      <c r="C41" s="19"/>
      <c r="D41" s="5"/>
      <c r="E41" s="5"/>
    </row>
    <row r="42" spans="1:5" ht="12">
      <c r="A42" s="5"/>
      <c r="B42" s="5"/>
      <c r="C42" s="5"/>
      <c r="D42" s="5"/>
      <c r="E42" s="5"/>
    </row>
    <row r="43" spans="1:5" ht="12">
      <c r="A43" s="5"/>
      <c r="B43" s="5"/>
      <c r="C43" s="5"/>
      <c r="D43" s="5"/>
      <c r="E43" s="5"/>
    </row>
    <row r="44" spans="1:5" ht="12">
      <c r="A44" s="5" t="s">
        <v>3</v>
      </c>
      <c r="B44" s="6">
        <f>+'C.6'!B13+'C.6'!B20+'C.6'!B15+'C.6'!B26+'C.6'!B6+'C.6'!B25</f>
        <v>20423.7553453</v>
      </c>
      <c r="C44" s="7"/>
      <c r="D44" s="5"/>
      <c r="E44" s="5"/>
    </row>
    <row r="45" spans="1:5" ht="12">
      <c r="A45" s="5" t="s">
        <v>4</v>
      </c>
      <c r="B45" s="6">
        <f>+'C.6'!B8+'C.6'!B9+'C.6'!B11+'C.6'!B12+'C.6'!B17</f>
        <v>20707.572681100006</v>
      </c>
      <c r="C45" s="7"/>
      <c r="D45" s="5"/>
      <c r="E45" s="5"/>
    </row>
    <row r="46" spans="1:5" ht="12">
      <c r="A46" s="5" t="s">
        <v>5</v>
      </c>
      <c r="B46" s="6">
        <f>+'C.6'!B16+'C.6'!B21+'C.6'!B22</f>
        <v>9769.679688400001</v>
      </c>
      <c r="C46" s="7"/>
      <c r="D46" s="5"/>
      <c r="E46" s="5"/>
    </row>
    <row r="47" spans="1:5" ht="12">
      <c r="A47" s="5" t="s">
        <v>6</v>
      </c>
      <c r="B47" s="6">
        <f>+'C.6'!B5+'C.6'!B14+'C.6'!B7+'C.6'!B24</f>
        <v>39609.88124379999</v>
      </c>
      <c r="C47" s="7"/>
      <c r="D47" s="5"/>
      <c r="E47" s="5"/>
    </row>
    <row r="48" spans="1:5" ht="12">
      <c r="A48" s="5" t="s">
        <v>7</v>
      </c>
      <c r="B48" s="6">
        <f>+'C.6'!B10+'C.6'!B18+'C.6'!B19+'C.6'!B23+'C.6'!B27</f>
        <v>8954.303338900001</v>
      </c>
      <c r="C48" s="7"/>
      <c r="D48" s="5"/>
      <c r="E48" s="5"/>
    </row>
    <row r="49" spans="1:5" ht="12">
      <c r="A49" s="5" t="s">
        <v>8</v>
      </c>
      <c r="B49" s="6">
        <f>+'C.6'!B28</f>
        <v>1960.7640204796196</v>
      </c>
      <c r="C49" s="7"/>
      <c r="D49" s="5"/>
      <c r="E49" s="5"/>
    </row>
    <row r="50" spans="1:5" ht="12">
      <c r="A50" s="5"/>
      <c r="B50" s="6">
        <f>SUM(B44:B49)</f>
        <v>101425.95631797962</v>
      </c>
      <c r="C50" s="6"/>
      <c r="D50" s="5"/>
      <c r="E50" s="5"/>
    </row>
    <row r="51" spans="1:5" ht="12">
      <c r="A51" s="5"/>
      <c r="B51" s="5"/>
      <c r="C51" s="5"/>
      <c r="D51" s="5"/>
      <c r="E51" s="5"/>
    </row>
    <row r="52" spans="1:5" ht="12">
      <c r="A52" s="5"/>
      <c r="B52" s="5"/>
      <c r="C52" s="5"/>
      <c r="D52" s="5"/>
      <c r="E52" s="5"/>
    </row>
    <row r="53" spans="1:5" ht="12">
      <c r="A53" s="5"/>
      <c r="B53" s="5"/>
      <c r="C53" s="5"/>
      <c r="D53" s="5"/>
      <c r="E53" s="5"/>
    </row>
    <row r="54" spans="1:5" ht="12">
      <c r="A54" s="5"/>
      <c r="B54" s="5"/>
      <c r="C54" s="5"/>
      <c r="D54" s="5"/>
      <c r="E54" s="5"/>
    </row>
    <row r="55" spans="1:5" ht="12">
      <c r="A55" s="5"/>
      <c r="B55" s="5"/>
      <c r="C55" s="5"/>
      <c r="D55" s="5"/>
      <c r="E55" s="5"/>
    </row>
    <row r="56" spans="1:3" ht="12">
      <c r="A56" s="3"/>
      <c r="B56" s="3"/>
      <c r="C56" s="3"/>
    </row>
    <row r="57" spans="1:3" ht="12">
      <c r="A57" s="3"/>
      <c r="B57" s="3"/>
      <c r="C57" s="3"/>
    </row>
  </sheetData>
  <sheetProtection/>
  <printOptions/>
  <pageMargins left="0.7500000000000001" right="0.7500000000000001" top="1" bottom="1" header="0" footer="0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DGEYC</dc:creator>
  <cp:keywords/>
  <dc:description/>
  <cp:lastModifiedBy>Pamela Carabajal</cp:lastModifiedBy>
  <cp:lastPrinted>2011-01-17T14:14:42Z</cp:lastPrinted>
  <dcterms:created xsi:type="dcterms:W3CDTF">2009-04-16T13:16:06Z</dcterms:created>
  <dcterms:modified xsi:type="dcterms:W3CDTF">2011-02-01T12:34:49Z</dcterms:modified>
  <cp:category/>
  <cp:version/>
  <cp:contentType/>
  <cp:contentStatus/>
</cp:coreProperties>
</file>